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Segmente" sheetId="26" r:id="rId1"/>
  </sheets>
  <definedNames>
    <definedName name="_xlnm._FilterDatabase" localSheetId="0" hidden="1">Segmente!$A$9:$AU$101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B97" i="26" l="1"/>
  <c r="C97" i="26" s="1"/>
  <c r="B96" i="26"/>
  <c r="C96" i="26" s="1"/>
  <c r="B92" i="26"/>
  <c r="C92" i="26" s="1"/>
  <c r="B88" i="26"/>
  <c r="C88" i="26" s="1"/>
  <c r="B87" i="26"/>
  <c r="C87" i="26" s="1"/>
  <c r="B86" i="26"/>
  <c r="C86" i="26" s="1"/>
  <c r="B82" i="26"/>
  <c r="C82" i="26" s="1"/>
  <c r="B78" i="26"/>
  <c r="C78" i="26" s="1"/>
  <c r="B74" i="26"/>
  <c r="C74" i="26" s="1"/>
  <c r="B70" i="26"/>
  <c r="C70" i="26" s="1"/>
  <c r="B66" i="26"/>
  <c r="C66" i="26" s="1"/>
  <c r="B62" i="26"/>
  <c r="C62" i="26" s="1"/>
  <c r="B58" i="26"/>
  <c r="C58" i="26" s="1"/>
  <c r="B57" i="26"/>
  <c r="C57" i="26" s="1"/>
  <c r="B56" i="26"/>
  <c r="C56" i="26" s="1"/>
  <c r="B52" i="26"/>
  <c r="C52" i="26" s="1"/>
  <c r="B51" i="26"/>
  <c r="C51" i="26" s="1"/>
  <c r="B47" i="26"/>
  <c r="C47" i="26" s="1"/>
  <c r="B43" i="26"/>
  <c r="C43" i="26" s="1"/>
  <c r="B39" i="26"/>
  <c r="C39" i="26" s="1"/>
  <c r="B35" i="26"/>
  <c r="C35" i="26" s="1"/>
  <c r="B34" i="26"/>
  <c r="C34" i="26" s="1"/>
  <c r="B33" i="26"/>
  <c r="C33" i="26" s="1"/>
  <c r="B29" i="26"/>
  <c r="C29" i="26" s="1"/>
  <c r="B28" i="26"/>
  <c r="C28" i="26" s="1"/>
  <c r="B24" i="26"/>
  <c r="C24" i="26" s="1"/>
  <c r="B23" i="26"/>
  <c r="C23" i="26" s="1"/>
  <c r="B22" i="26"/>
  <c r="C22" i="26" s="1"/>
  <c r="B18" i="26"/>
  <c r="C18" i="26" s="1"/>
  <c r="B14" i="26"/>
  <c r="C14" i="26" s="1"/>
  <c r="B10" i="26"/>
  <c r="C10" i="26" s="1"/>
  <c r="A15" i="26" l="1"/>
  <c r="A36" i="26" l="1"/>
  <c r="A30" i="26"/>
  <c r="A79" i="26" l="1"/>
  <c r="A101" i="26" l="1"/>
  <c r="A98" i="26"/>
  <c r="A93" i="26"/>
  <c r="A89" i="26"/>
  <c r="A83" i="26"/>
  <c r="A75" i="26"/>
  <c r="A71" i="26"/>
  <c r="A67" i="26"/>
  <c r="A63" i="26"/>
  <c r="A53" i="26"/>
  <c r="A48" i="26"/>
  <c r="A25" i="26"/>
  <c r="A19" i="26"/>
  <c r="A11" i="26"/>
  <c r="U7" i="26"/>
  <c r="T7" i="26"/>
  <c r="A59" i="26" l="1"/>
  <c r="A40" i="26" l="1"/>
  <c r="A44" i="26" l="1"/>
  <c r="A12" i="26" l="1"/>
  <c r="A13" i="26"/>
  <c r="A21" i="26" l="1"/>
  <c r="A20" i="26"/>
  <c r="A100" i="26" l="1"/>
  <c r="A99" i="26"/>
  <c r="A26" i="26" l="1"/>
  <c r="A27" i="26"/>
  <c r="A42" i="26" l="1"/>
  <c r="A41" i="26"/>
  <c r="A46" i="26" l="1"/>
  <c r="A45" i="26"/>
  <c r="A50" i="26" l="1"/>
  <c r="A49" i="26" l="1"/>
  <c r="A55" i="26" l="1"/>
  <c r="A54" i="26"/>
  <c r="A61" i="26" l="1"/>
  <c r="A60" i="26"/>
  <c r="A65" i="26" l="1"/>
  <c r="A64" i="26"/>
  <c r="A68" i="26" l="1"/>
  <c r="A69" i="26"/>
  <c r="A72" i="26" l="1"/>
  <c r="A73" i="26"/>
  <c r="A76" i="26" l="1"/>
  <c r="A77" i="26" l="1"/>
  <c r="A84" i="26" l="1"/>
  <c r="A85" i="26" l="1"/>
  <c r="A90" i="26" l="1"/>
  <c r="A91" i="26"/>
  <c r="A94" i="26" l="1"/>
  <c r="A95" i="26" l="1"/>
</calcChain>
</file>

<file path=xl/sharedStrings.xml><?xml version="1.0" encoding="utf-8"?>
<sst xmlns="http://schemas.openxmlformats.org/spreadsheetml/2006/main" count="988" uniqueCount="100">
  <si>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</si>
  <si>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</si>
  <si>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</si>
  <si>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</si>
  <si>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</si>
  <si>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</si>
  <si>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</si>
  <si>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</si>
  <si>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</si>
  <si>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</si>
  <si>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</si>
  <si>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</si>
  <si>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</si>
  <si>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</si>
  <si>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</si>
  <si>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</si>
  <si>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</si>
  <si>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</si>
  <si>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</si>
  <si>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</si>
  <si>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</si>
  <si>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</si>
  <si>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</si>
  <si>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</si>
  <si>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</si>
  <si>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</si>
  <si>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</si>
  <si>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</si>
  <si>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</si>
  <si>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</si>
  <si>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</si>
  <si>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</si>
  <si>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</si>
  <si>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</si>
  <si>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</si>
  <si>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</si>
  <si>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</si>
  <si>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</si>
  <si>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</si>
  <si>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</si>
  <si>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</si>
  <si>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</si>
  <si>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</si>
  <si>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</si>
  <si>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</si>
  <si>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Mitsubishi</t>
  </si>
  <si>
    <t>Audi</t>
  </si>
  <si>
    <t>BMW</t>
  </si>
  <si>
    <t xml:space="preserve">Ford </t>
  </si>
  <si>
    <t>Kuga</t>
  </si>
  <si>
    <t>Hyundai</t>
  </si>
  <si>
    <t>Kia</t>
  </si>
  <si>
    <t>Sportage</t>
  </si>
  <si>
    <t>Mazda</t>
  </si>
  <si>
    <t>Outlander</t>
  </si>
  <si>
    <t>Nissan</t>
  </si>
  <si>
    <t>Qashqai</t>
  </si>
  <si>
    <t>Renault</t>
  </si>
  <si>
    <t>Skoda</t>
  </si>
  <si>
    <t>Opel</t>
  </si>
  <si>
    <t>Peugeot</t>
  </si>
  <si>
    <t>Suzuki</t>
  </si>
  <si>
    <t>Toyota</t>
  </si>
  <si>
    <t>RAV 4</t>
  </si>
  <si>
    <t>Volvo</t>
  </si>
  <si>
    <t>VW</t>
  </si>
  <si>
    <t>Tiguan</t>
  </si>
  <si>
    <t>Q3</t>
  </si>
  <si>
    <t>CX-5</t>
  </si>
  <si>
    <t>Händlergemein- schaftswerbung</t>
  </si>
  <si>
    <t>Düsseldorf</t>
  </si>
  <si>
    <t>Ruhrgebiet</t>
  </si>
  <si>
    <t>Jeep</t>
  </si>
  <si>
    <t>Compass</t>
  </si>
  <si>
    <t>Renegade</t>
  </si>
  <si>
    <t>Kadjar</t>
  </si>
  <si>
    <t>Tucson</t>
  </si>
  <si>
    <t>Niro</t>
  </si>
  <si>
    <t>SSangYong</t>
  </si>
  <si>
    <t>Rexton</t>
  </si>
  <si>
    <t>Gewerblich</t>
  </si>
  <si>
    <t>Vitara</t>
  </si>
  <si>
    <t>Karoq</t>
  </si>
  <si>
    <t>G</t>
  </si>
  <si>
    <t>Grandland X</t>
  </si>
  <si>
    <t>XC40</t>
  </si>
  <si>
    <t>L</t>
  </si>
  <si>
    <t>GW</t>
  </si>
  <si>
    <t>x</t>
  </si>
  <si>
    <t>S</t>
  </si>
  <si>
    <t>Edition 100</t>
  </si>
  <si>
    <t>Winterräder</t>
  </si>
  <si>
    <t>Diesel-Prämie</t>
  </si>
  <si>
    <t>Edition-S</t>
  </si>
  <si>
    <t>Elektro-Prämie</t>
  </si>
  <si>
    <t>Tageszeitungswerbung: 29./30.12. sowie alle Bild-Ausgaben 11. - 30.12.2017</t>
  </si>
  <si>
    <t>X2</t>
  </si>
  <si>
    <t>Premiere am 17.3.</t>
  </si>
  <si>
    <t>O</t>
  </si>
  <si>
    <t>Segment 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</si>
</sst>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V105"/>
  <sheetViews>
    <sheetView tabSelected="1" topLeftCell="C1" zoomScaleNormal="100" workbookViewId="0">
      <pane ySplit="4110" activePane="bottomLeft"/>
      <selection sqref="A1:B1048576"/>
      <selection pane="bottomLeft" activeCell="N1" sqref="N1"/>
    </sheetView>
  </sheetViews>
  <sheetFormatPr baseColWidth="10" defaultColWidth="11.42578125" defaultRowHeight="12.75" x14ac:dyDescent="0.2"/>
  <cols>
    <col min="1" max="1" width="9" style="75" hidden="1" customWidth="1"/>
    <col min="2" max="2" width="9" style="31" hidden="1" customWidth="1"/>
    <col min="3" max="3" width="9" style="31" customWidth="1"/>
    <col min="4" max="4" width="12.7109375" style="21" customWidth="1"/>
    <col min="5" max="5" width="22.28515625" style="7" customWidth="1"/>
    <col min="6" max="6" width="21.85546875" style="21" customWidth="1"/>
    <col min="7" max="7" width="8.7109375" style="15" customWidth="1"/>
    <col min="8" max="8" width="8.7109375" style="25" customWidth="1"/>
    <col min="9" max="9" width="8.7109375" style="77" customWidth="1"/>
    <col min="10" max="12" width="8.7109375" style="22" customWidth="1"/>
    <col min="13" max="13" width="8.7109375" style="14" customWidth="1"/>
    <col min="14" max="14" width="8.7109375" style="9" customWidth="1"/>
    <col min="15" max="15" width="10.7109375" style="25" customWidth="1"/>
    <col min="16" max="16" width="8.7109375" style="13" customWidth="1"/>
    <col min="17" max="17" width="8.7109375" style="8" customWidth="1"/>
    <col min="18" max="20" width="10.7109375" style="8" customWidth="1"/>
    <col min="21" max="21" width="17.42578125" style="34" customWidth="1"/>
    <col min="22" max="22" width="6.7109375" style="8" customWidth="1"/>
    <col min="23" max="23" width="10.7109375" style="23" customWidth="1"/>
    <col min="24" max="26" width="6.7109375" style="23" customWidth="1"/>
    <col min="27" max="29" width="6.7109375" style="8" customWidth="1"/>
    <col min="30" max="30" width="19.5703125" style="10" customWidth="1"/>
    <col min="31" max="31" width="6.7109375" style="10" customWidth="1"/>
    <col min="32" max="32" width="4.85546875" style="18" customWidth="1"/>
    <col min="33" max="37" width="3.7109375" style="18" customWidth="1"/>
    <col min="38" max="46" width="3.7109375" style="1" customWidth="1"/>
    <col min="47" max="48" width="11.42578125" style="2"/>
    <col min="49" max="49" width="28" style="2" customWidth="1"/>
    <col min="50" max="16384" width="11.42578125" style="2"/>
  </cols>
  <sheetData>
    <row r="1" spans="1:46" ht="23.25" x14ac:dyDescent="0.2">
      <c r="A1" s="20"/>
      <c r="B1" s="121" t="s">
        <v>95</v>
      </c>
      <c r="C1" s="121" t="s">
        <v>95</v>
      </c>
      <c r="D1" s="30"/>
      <c r="E1" s="30"/>
      <c r="F1" s="30"/>
      <c r="G1" s="31"/>
      <c r="H1" s="31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1"/>
      <c r="W1" s="16"/>
      <c r="X1" s="16"/>
      <c r="Y1" s="16"/>
      <c r="Z1" s="16"/>
      <c r="AA1" s="11"/>
      <c r="AB1" s="11"/>
      <c r="AC1" s="11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">
      <c r="A2" s="116"/>
      <c r="B2" s="32"/>
      <c r="C2" s="32"/>
      <c r="E2" s="37"/>
      <c r="G2" s="19" t="s">
        <v>29</v>
      </c>
      <c r="I2" s="76" t="s">
        <v>29</v>
      </c>
      <c r="J2" s="19" t="s">
        <v>29</v>
      </c>
      <c r="K2" s="19"/>
      <c r="L2" s="19"/>
      <c r="O2" s="13"/>
      <c r="Q2" s="13"/>
      <c r="T2" s="8" t="s">
        <v>29</v>
      </c>
      <c r="U2" s="35" t="s">
        <v>29</v>
      </c>
      <c r="W2" s="24"/>
      <c r="X2" s="24"/>
      <c r="Y2" s="24"/>
      <c r="Z2" s="24"/>
      <c r="AF2" s="17"/>
    </row>
    <row r="3" spans="1:46" s="87" customFormat="1" ht="12.75" customHeight="1" x14ac:dyDescent="0.2">
      <c r="A3" s="146" t="s">
        <v>39</v>
      </c>
      <c r="B3" s="149" t="s">
        <v>39</v>
      </c>
      <c r="C3" s="149" t="s">
        <v>39</v>
      </c>
      <c r="D3" s="149" t="s">
        <v>18</v>
      </c>
      <c r="E3" s="130" t="s">
        <v>1</v>
      </c>
      <c r="F3" s="130" t="s">
        <v>23</v>
      </c>
      <c r="G3" s="152" t="s">
        <v>19</v>
      </c>
      <c r="H3" s="133" t="s">
        <v>2</v>
      </c>
      <c r="I3" s="139" t="s">
        <v>44</v>
      </c>
      <c r="J3" s="142" t="s">
        <v>40</v>
      </c>
      <c r="K3" s="142" t="s">
        <v>41</v>
      </c>
      <c r="L3" s="142" t="s">
        <v>80</v>
      </c>
      <c r="M3" s="82" t="s">
        <v>31</v>
      </c>
      <c r="N3" s="85"/>
      <c r="O3" s="85"/>
      <c r="P3" s="85"/>
      <c r="Q3" s="85"/>
      <c r="R3" s="85"/>
      <c r="S3" s="85"/>
      <c r="T3" s="85"/>
      <c r="U3" s="86"/>
      <c r="V3" s="136" t="s">
        <v>38</v>
      </c>
      <c r="W3" s="137"/>
      <c r="X3" s="137"/>
      <c r="Y3" s="137"/>
      <c r="Z3" s="137"/>
      <c r="AA3" s="137"/>
      <c r="AB3" s="137"/>
      <c r="AC3" s="137"/>
      <c r="AD3" s="138"/>
      <c r="AE3" s="157" t="s">
        <v>69</v>
      </c>
      <c r="AF3" s="155" t="s">
        <v>3</v>
      </c>
      <c r="AG3" s="128" t="s">
        <v>6</v>
      </c>
      <c r="AH3" s="128" t="s">
        <v>5</v>
      </c>
      <c r="AI3" s="128" t="s">
        <v>20</v>
      </c>
      <c r="AJ3" s="128" t="s">
        <v>71</v>
      </c>
      <c r="AK3" s="128" t="s">
        <v>70</v>
      </c>
      <c r="AL3" s="128" t="s">
        <v>7</v>
      </c>
      <c r="AM3" s="128" t="s">
        <v>8</v>
      </c>
      <c r="AN3" s="128" t="s">
        <v>0</v>
      </c>
      <c r="AO3" s="128" t="s">
        <v>22</v>
      </c>
      <c r="AP3" s="128" t="s">
        <v>9</v>
      </c>
      <c r="AQ3" s="128" t="s">
        <v>10</v>
      </c>
      <c r="AR3" s="128" t="s">
        <v>4</v>
      </c>
      <c r="AS3" s="128" t="s">
        <v>11</v>
      </c>
      <c r="AT3" s="126" t="s">
        <v>12</v>
      </c>
    </row>
    <row r="4" spans="1:46" ht="44.25" customHeight="1" x14ac:dyDescent="0.2">
      <c r="A4" s="147"/>
      <c r="B4" s="150"/>
      <c r="C4" s="150"/>
      <c r="D4" s="150"/>
      <c r="E4" s="131"/>
      <c r="F4" s="131"/>
      <c r="G4" s="153"/>
      <c r="H4" s="134"/>
      <c r="I4" s="140"/>
      <c r="J4" s="143"/>
      <c r="K4" s="143"/>
      <c r="L4" s="143"/>
      <c r="M4" s="83"/>
      <c r="N4" s="69"/>
      <c r="O4" s="69"/>
      <c r="P4" s="84"/>
      <c r="Q4" s="69"/>
      <c r="R4" s="69"/>
      <c r="S4" s="145"/>
      <c r="T4" s="145"/>
      <c r="U4" s="56" t="s">
        <v>42</v>
      </c>
      <c r="V4" s="70"/>
      <c r="W4" s="71"/>
      <c r="X4" s="71"/>
      <c r="Y4" s="71"/>
      <c r="Z4" s="71"/>
      <c r="AA4" s="71"/>
      <c r="AB4" s="71"/>
      <c r="AC4" s="69"/>
      <c r="AD4" s="72"/>
      <c r="AE4" s="158"/>
      <c r="AF4" s="156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7"/>
    </row>
    <row r="5" spans="1:46" ht="25.5" x14ac:dyDescent="0.2">
      <c r="A5" s="148"/>
      <c r="B5" s="151"/>
      <c r="C5" s="151"/>
      <c r="D5" s="151"/>
      <c r="E5" s="132"/>
      <c r="F5" s="132"/>
      <c r="G5" s="154"/>
      <c r="H5" s="135"/>
      <c r="I5" s="141"/>
      <c r="J5" s="144"/>
      <c r="K5" s="144"/>
      <c r="L5" s="144"/>
      <c r="M5" s="55" t="s">
        <v>32</v>
      </c>
      <c r="N5" s="46" t="s">
        <v>21</v>
      </c>
      <c r="O5" s="47" t="s">
        <v>15</v>
      </c>
      <c r="P5" s="48" t="s">
        <v>13</v>
      </c>
      <c r="Q5" s="47" t="s">
        <v>14</v>
      </c>
      <c r="R5" s="47" t="s">
        <v>16</v>
      </c>
      <c r="S5" s="56" t="s">
        <v>37</v>
      </c>
      <c r="T5" s="56" t="s">
        <v>43</v>
      </c>
      <c r="U5" s="57" t="s">
        <v>30</v>
      </c>
      <c r="V5" s="58" t="s">
        <v>26</v>
      </c>
      <c r="W5" s="33" t="s">
        <v>35</v>
      </c>
      <c r="X5" s="59" t="s">
        <v>34</v>
      </c>
      <c r="Y5" s="59" t="s">
        <v>33</v>
      </c>
      <c r="Z5" s="59" t="s">
        <v>36</v>
      </c>
      <c r="AA5" s="47" t="s">
        <v>28</v>
      </c>
      <c r="AB5" s="47" t="s">
        <v>25</v>
      </c>
      <c r="AC5" s="47" t="s">
        <v>24</v>
      </c>
      <c r="AD5" s="49" t="s">
        <v>27</v>
      </c>
      <c r="AE5" s="159"/>
      <c r="AF5" s="123" t="s">
        <v>17</v>
      </c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5"/>
    </row>
    <row r="6" spans="1:46" x14ac:dyDescent="0.2">
      <c r="A6" s="117"/>
      <c r="B6" s="1"/>
      <c r="C6" s="1"/>
      <c r="D6" s="1"/>
      <c r="E6" s="1"/>
      <c r="F6" s="67"/>
      <c r="G6" s="1"/>
      <c r="H6" s="1"/>
      <c r="I6" s="34"/>
      <c r="J6" s="8"/>
      <c r="K6" s="8"/>
      <c r="L6" s="8"/>
      <c r="M6" s="60"/>
      <c r="N6" s="12"/>
      <c r="O6" s="61"/>
      <c r="P6" s="53"/>
      <c r="Q6" s="61"/>
      <c r="R6" s="61"/>
      <c r="S6" s="54"/>
      <c r="T6" s="54"/>
      <c r="U6" s="62"/>
      <c r="V6" s="61"/>
      <c r="W6" s="63"/>
      <c r="X6" s="64"/>
      <c r="Y6" s="64"/>
      <c r="Z6" s="64"/>
      <c r="AA6" s="61"/>
      <c r="AB6" s="61"/>
      <c r="AC6" s="61"/>
      <c r="AD6" s="65"/>
      <c r="AE6" s="65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</row>
    <row r="7" spans="1:46" x14ac:dyDescent="0.2">
      <c r="A7" s="118"/>
      <c r="B7" s="1"/>
      <c r="C7" s="88"/>
      <c r="D7" s="120"/>
      <c r="E7" s="89"/>
      <c r="F7" s="67"/>
      <c r="G7" s="19"/>
      <c r="I7" s="76"/>
      <c r="J7" s="19"/>
      <c r="K7" s="19"/>
      <c r="L7" s="19"/>
      <c r="O7" s="13"/>
      <c r="Q7" s="13"/>
      <c r="T7" s="8" t="str">
        <f>IF(S7&lt;&gt;"",O7+P7*(Q7-1)+S7,"")</f>
        <v/>
      </c>
      <c r="U7" s="35" t="str">
        <f>IF(M7&lt;&gt;"",IF(P7&gt;0,1-(((Q7*P7)+O7)/#REF!),""),"")</f>
        <v/>
      </c>
      <c r="V7" s="61"/>
      <c r="W7" s="63"/>
      <c r="X7" s="64"/>
      <c r="Y7" s="64"/>
      <c r="Z7" s="64"/>
      <c r="AA7" s="61"/>
      <c r="AB7" s="61"/>
      <c r="AC7" s="61"/>
      <c r="AD7" s="65"/>
      <c r="AE7" s="65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</row>
    <row r="8" spans="1:46" ht="23.25" x14ac:dyDescent="0.35">
      <c r="A8" s="117"/>
      <c r="B8" s="79" t="s">
        <v>99</v>
      </c>
      <c r="C8" s="79" t="s">
        <v>99</v>
      </c>
      <c r="D8" s="1"/>
      <c r="E8" s="1"/>
      <c r="F8" s="67"/>
      <c r="G8" s="1"/>
      <c r="H8" s="8"/>
      <c r="I8" s="35"/>
      <c r="J8" s="29"/>
      <c r="K8" s="8"/>
      <c r="L8" s="8"/>
      <c r="M8" s="12"/>
      <c r="N8" s="12"/>
      <c r="O8" s="61"/>
      <c r="P8" s="53"/>
      <c r="Q8" s="61"/>
      <c r="R8" s="53"/>
      <c r="S8" s="63"/>
      <c r="T8" s="63"/>
      <c r="U8" s="61"/>
      <c r="V8" s="61"/>
      <c r="W8" s="63"/>
      <c r="X8" s="64"/>
      <c r="Y8" s="64"/>
      <c r="Z8" s="64"/>
      <c r="AA8" s="61"/>
      <c r="AB8" s="61"/>
      <c r="AC8" s="61"/>
      <c r="AD8" s="65"/>
      <c r="AE8" s="65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</row>
    <row r="9" spans="1:46" x14ac:dyDescent="0.2">
      <c r="B9" s="93"/>
      <c r="D9" s="27"/>
      <c r="E9" s="21"/>
      <c r="I9" s="81"/>
      <c r="J9" s="80"/>
      <c r="AD9" s="16"/>
      <c r="AE9" s="16"/>
      <c r="AF9" s="1"/>
      <c r="AG9" s="1"/>
      <c r="AH9" s="1"/>
      <c r="AI9" s="1"/>
      <c r="AJ9" s="1"/>
      <c r="AK9" s="1"/>
    </row>
    <row r="10" spans="1:46" s="94" customFormat="1" x14ac:dyDescent="0.2">
      <c r="A10" s="122">
        <v>45</v>
      </c>
      <c r="B10" s="115" t="str">
        <f>HYPERLINK("Haendler\"&amp;A10&amp;".jpg",""&amp;A10)</f>
        <v>45</v>
      </c>
      <c r="C10" s="115" t="str">
        <f>HYPERLINK("http://www.diekommunikationsfabrik.de\2017\12_Dezember_2\Haendler\"&amp;B10&amp;".jpg",""&amp;B10)</f>
        <v>45</v>
      </c>
      <c r="D10" s="95" t="s">
        <v>46</v>
      </c>
      <c r="E10" s="96" t="s">
        <v>67</v>
      </c>
      <c r="F10" s="107"/>
      <c r="G10" s="104" t="s">
        <v>29</v>
      </c>
      <c r="H10" s="101"/>
      <c r="I10" s="108" t="s">
        <v>29</v>
      </c>
      <c r="J10" s="98">
        <v>10000</v>
      </c>
      <c r="K10" s="98">
        <v>5000</v>
      </c>
      <c r="L10" s="98"/>
      <c r="M10" s="106"/>
      <c r="N10" s="100"/>
      <c r="O10" s="98"/>
      <c r="P10" s="101"/>
      <c r="Q10" s="98"/>
      <c r="R10" s="98"/>
      <c r="S10" s="98"/>
      <c r="T10" s="98" t="s">
        <v>29</v>
      </c>
      <c r="U10" s="109" t="s">
        <v>29</v>
      </c>
      <c r="V10" s="110"/>
      <c r="W10" s="105" t="s">
        <v>87</v>
      </c>
      <c r="X10" s="105"/>
      <c r="Y10" s="105"/>
      <c r="Z10" s="105"/>
      <c r="AA10" s="111"/>
      <c r="AB10" s="111"/>
      <c r="AC10" s="111"/>
      <c r="AD10" s="105" t="s">
        <v>92</v>
      </c>
      <c r="AE10" s="112"/>
      <c r="AF10" s="99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 t="s">
        <v>88</v>
      </c>
      <c r="AR10" s="102"/>
      <c r="AS10" s="102"/>
      <c r="AT10" s="103"/>
    </row>
    <row r="11" spans="1:46" s="7" customFormat="1" ht="12.75" customHeight="1" x14ac:dyDescent="0.2">
      <c r="A11" s="38">
        <f>IF(SUM(A10:A10)&gt;0,1000,"")</f>
        <v>1000</v>
      </c>
      <c r="B11" s="38"/>
      <c r="C11" s="38"/>
      <c r="D11" s="45" t="s">
        <v>46</v>
      </c>
      <c r="E11" s="45" t="s">
        <v>67</v>
      </c>
      <c r="F11" s="26"/>
      <c r="G11" s="51" t="s">
        <v>29</v>
      </c>
      <c r="H11" s="51" t="s">
        <v>29</v>
      </c>
      <c r="I11" s="50" t="s">
        <v>29</v>
      </c>
      <c r="J11" s="51">
        <v>10000</v>
      </c>
      <c r="K11" s="51">
        <v>5000</v>
      </c>
      <c r="L11" s="51"/>
      <c r="M11" s="51" t="s">
        <v>29</v>
      </c>
      <c r="N11" s="52" t="s">
        <v>29</v>
      </c>
      <c r="O11" s="51" t="s">
        <v>29</v>
      </c>
      <c r="P11" s="51" t="s">
        <v>29</v>
      </c>
      <c r="Q11" s="51" t="s">
        <v>29</v>
      </c>
      <c r="R11" s="51" t="s">
        <v>29</v>
      </c>
      <c r="S11" s="51" t="s">
        <v>29</v>
      </c>
      <c r="T11" s="51" t="s">
        <v>29</v>
      </c>
      <c r="U11" s="39" t="s">
        <v>29</v>
      </c>
      <c r="V11" s="40"/>
      <c r="W11" s="40"/>
      <c r="X11" s="40"/>
      <c r="Y11" s="39"/>
      <c r="Z11" s="39"/>
      <c r="AA11" s="39"/>
      <c r="AB11" s="40"/>
      <c r="AC11" s="31"/>
      <c r="AD11" s="31"/>
      <c r="AE11" s="31"/>
      <c r="AF11" s="41" t="s">
        <v>29</v>
      </c>
      <c r="AG11" s="42" t="s">
        <v>29</v>
      </c>
      <c r="AH11" s="42" t="s">
        <v>29</v>
      </c>
      <c r="AI11" s="42" t="s">
        <v>29</v>
      </c>
      <c r="AJ11" s="42" t="s">
        <v>29</v>
      </c>
      <c r="AK11" s="42" t="s">
        <v>29</v>
      </c>
      <c r="AL11" s="42" t="s">
        <v>29</v>
      </c>
      <c r="AM11" s="42" t="s">
        <v>29</v>
      </c>
      <c r="AN11" s="42" t="s">
        <v>29</v>
      </c>
      <c r="AO11" s="42" t="s">
        <v>29</v>
      </c>
      <c r="AP11" s="42" t="s">
        <v>29</v>
      </c>
      <c r="AQ11" s="42" t="s">
        <v>88</v>
      </c>
      <c r="AR11" s="42" t="s">
        <v>29</v>
      </c>
      <c r="AS11" s="42" t="s">
        <v>29</v>
      </c>
      <c r="AT11" s="43" t="s">
        <v>29</v>
      </c>
    </row>
    <row r="12" spans="1:46" s="7" customFormat="1" ht="12.75" customHeight="1" x14ac:dyDescent="0.2">
      <c r="A12" s="38">
        <f>IF(SUM(A10:A10)&gt;0,2000,"")</f>
        <v>2000</v>
      </c>
      <c r="B12" s="38"/>
      <c r="C12" s="38"/>
      <c r="D12" s="27"/>
      <c r="E12" s="27"/>
      <c r="F12" s="21"/>
      <c r="G12" s="31" t="s">
        <v>29</v>
      </c>
      <c r="H12" s="31"/>
      <c r="I12" s="35" t="s">
        <v>29</v>
      </c>
      <c r="J12" s="31" t="s">
        <v>29</v>
      </c>
      <c r="K12" s="31" t="s">
        <v>29</v>
      </c>
      <c r="L12" s="31"/>
      <c r="M12" s="97"/>
      <c r="N12" s="97"/>
      <c r="O12" s="97"/>
      <c r="P12" s="97"/>
      <c r="Q12" s="97"/>
      <c r="R12" s="97"/>
      <c r="S12" s="97"/>
      <c r="T12" s="97" t="s">
        <v>29</v>
      </c>
      <c r="U12" s="29" t="s">
        <v>29</v>
      </c>
      <c r="V12" s="30"/>
      <c r="W12" s="30"/>
      <c r="X12" s="30"/>
      <c r="Y12" s="29"/>
      <c r="Z12" s="29"/>
      <c r="AA12" s="29"/>
      <c r="AB12" s="30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6" s="7" customFormat="1" ht="12.75" customHeight="1" x14ac:dyDescent="0.2">
      <c r="A13" s="38">
        <f>IF(SUM(A10:A10)&gt;0,2001,"")</f>
        <v>2001</v>
      </c>
      <c r="B13" s="38"/>
      <c r="C13" s="38"/>
      <c r="D13" s="27"/>
      <c r="E13" s="27"/>
      <c r="F13" s="36"/>
      <c r="G13" s="35" t="s">
        <v>29</v>
      </c>
      <c r="H13" s="29"/>
      <c r="I13" s="35" t="s">
        <v>29</v>
      </c>
      <c r="J13" s="44" t="s">
        <v>29</v>
      </c>
      <c r="K13" s="28" t="s">
        <v>29</v>
      </c>
      <c r="L13" s="28"/>
      <c r="M13" s="20"/>
      <c r="N13" s="20"/>
      <c r="O13" s="20"/>
      <c r="P13" s="29"/>
      <c r="Q13" s="29"/>
      <c r="R13" s="29"/>
      <c r="S13" s="35"/>
      <c r="T13" s="29" t="s">
        <v>29</v>
      </c>
      <c r="U13" s="29" t="s">
        <v>29</v>
      </c>
      <c r="V13" s="30"/>
      <c r="W13" s="30"/>
      <c r="X13" s="30"/>
      <c r="Y13" s="29"/>
      <c r="Z13" s="29"/>
      <c r="AA13" s="29"/>
      <c r="AB13" s="30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 s="94" customFormat="1" x14ac:dyDescent="0.2">
      <c r="A14" s="90">
        <v>205</v>
      </c>
      <c r="B14" s="115" t="str">
        <f>HYPERLINK("Haendler\"&amp;A14&amp;".jpg",""&amp;A14)</f>
        <v>205</v>
      </c>
      <c r="C14" s="115" t="str">
        <f>HYPERLINK("http://www.diekommunikationsfabrik.de\2017\12_Dezember_2\Haendler\"&amp;B14&amp;".jpg",""&amp;B14)</f>
        <v>205</v>
      </c>
      <c r="D14" s="95" t="s">
        <v>47</v>
      </c>
      <c r="E14" s="96" t="s">
        <v>96</v>
      </c>
      <c r="F14" s="107"/>
      <c r="G14" s="104">
        <v>39900</v>
      </c>
      <c r="H14" s="101"/>
      <c r="I14" s="108" t="s">
        <v>29</v>
      </c>
      <c r="J14" s="98" t="s">
        <v>29</v>
      </c>
      <c r="K14" s="98" t="s">
        <v>29</v>
      </c>
      <c r="L14" s="98"/>
      <c r="M14" s="106"/>
      <c r="N14" s="100"/>
      <c r="O14" s="98"/>
      <c r="P14" s="101"/>
      <c r="Q14" s="98"/>
      <c r="R14" s="98"/>
      <c r="S14" s="98"/>
      <c r="T14" s="98" t="s">
        <v>29</v>
      </c>
      <c r="U14" s="109"/>
      <c r="V14" s="110"/>
      <c r="W14" s="105"/>
      <c r="X14" s="105"/>
      <c r="Y14" s="105"/>
      <c r="Z14" s="105"/>
      <c r="AA14" s="111"/>
      <c r="AB14" s="111"/>
      <c r="AC14" s="111"/>
      <c r="AD14" s="105" t="s">
        <v>97</v>
      </c>
      <c r="AE14" s="112"/>
      <c r="AF14" s="99" t="s">
        <v>88</v>
      </c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3"/>
    </row>
    <row r="15" spans="1:46" s="97" customFormat="1" ht="12.75" customHeight="1" x14ac:dyDescent="0.2">
      <c r="A15" s="38">
        <f>IF(SUM(A14:A14)&gt;0,1000,"")</f>
        <v>1000</v>
      </c>
      <c r="B15" s="38"/>
      <c r="C15" s="38"/>
      <c r="D15" s="45" t="s">
        <v>47</v>
      </c>
      <c r="E15" s="45" t="s">
        <v>96</v>
      </c>
      <c r="F15" s="26"/>
      <c r="G15" s="51">
        <v>39900</v>
      </c>
      <c r="H15" s="51" t="s">
        <v>29</v>
      </c>
      <c r="I15" s="50" t="s">
        <v>29</v>
      </c>
      <c r="J15" s="51" t="s">
        <v>29</v>
      </c>
      <c r="K15" s="51" t="s">
        <v>29</v>
      </c>
      <c r="L15" s="51"/>
      <c r="M15" s="51" t="s">
        <v>29</v>
      </c>
      <c r="N15" s="52" t="s">
        <v>29</v>
      </c>
      <c r="O15" s="51" t="s">
        <v>29</v>
      </c>
      <c r="P15" s="51" t="s">
        <v>29</v>
      </c>
      <c r="Q15" s="51" t="s">
        <v>29</v>
      </c>
      <c r="R15" s="51" t="s">
        <v>29</v>
      </c>
      <c r="S15" s="51" t="s">
        <v>29</v>
      </c>
      <c r="T15" s="51" t="s">
        <v>29</v>
      </c>
      <c r="U15" s="39" t="s">
        <v>29</v>
      </c>
      <c r="V15" s="40"/>
      <c r="W15" s="40"/>
      <c r="X15" s="40"/>
      <c r="Y15" s="39"/>
      <c r="Z15" s="39"/>
      <c r="AA15" s="39"/>
      <c r="AB15" s="40"/>
      <c r="AC15" s="31"/>
      <c r="AD15" s="31"/>
      <c r="AE15" s="31"/>
      <c r="AF15" s="41" t="s">
        <v>88</v>
      </c>
      <c r="AG15" s="42" t="s">
        <v>29</v>
      </c>
      <c r="AH15" s="42" t="s">
        <v>29</v>
      </c>
      <c r="AI15" s="42" t="s">
        <v>29</v>
      </c>
      <c r="AJ15" s="42" t="s">
        <v>29</v>
      </c>
      <c r="AK15" s="42" t="s">
        <v>29</v>
      </c>
      <c r="AL15" s="42" t="s">
        <v>29</v>
      </c>
      <c r="AM15" s="42" t="s">
        <v>29</v>
      </c>
      <c r="AN15" s="42" t="s">
        <v>29</v>
      </c>
      <c r="AO15" s="42" t="s">
        <v>29</v>
      </c>
      <c r="AP15" s="42" t="s">
        <v>29</v>
      </c>
      <c r="AQ15" s="42" t="s">
        <v>29</v>
      </c>
      <c r="AR15" s="42" t="s">
        <v>29</v>
      </c>
      <c r="AS15" s="42" t="s">
        <v>29</v>
      </c>
      <c r="AT15" s="43" t="s">
        <v>29</v>
      </c>
    </row>
    <row r="16" spans="1:46" s="97" customFormat="1" ht="12.75" customHeight="1" x14ac:dyDescent="0.2">
      <c r="A16" s="38"/>
      <c r="B16" s="38"/>
      <c r="C16" s="38"/>
      <c r="D16" s="27"/>
      <c r="E16" s="27"/>
      <c r="F16" s="21"/>
      <c r="G16" s="31"/>
      <c r="H16" s="31"/>
      <c r="I16" s="35"/>
      <c r="J16" s="31"/>
      <c r="K16" s="31"/>
      <c r="L16" s="31"/>
      <c r="U16" s="29"/>
      <c r="V16" s="30"/>
      <c r="W16" s="30"/>
      <c r="X16" s="30"/>
      <c r="Y16" s="29"/>
      <c r="Z16" s="29"/>
      <c r="AA16" s="29"/>
      <c r="AB16" s="3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46" s="97" customFormat="1" ht="12.75" customHeight="1" x14ac:dyDescent="0.2">
      <c r="A17" s="38"/>
      <c r="B17" s="38"/>
      <c r="C17" s="38"/>
      <c r="D17" s="27"/>
      <c r="E17" s="27"/>
      <c r="F17" s="36"/>
      <c r="G17" s="35"/>
      <c r="H17" s="29"/>
      <c r="I17" s="35"/>
      <c r="J17" s="44"/>
      <c r="K17" s="28"/>
      <c r="L17" s="28"/>
      <c r="M17" s="20"/>
      <c r="N17" s="20"/>
      <c r="O17" s="20"/>
      <c r="P17" s="29"/>
      <c r="Q17" s="29"/>
      <c r="R17" s="29"/>
      <c r="S17" s="35"/>
      <c r="T17" s="29"/>
      <c r="U17" s="29"/>
      <c r="V17" s="30"/>
      <c r="W17" s="30"/>
      <c r="X17" s="30"/>
      <c r="Y17" s="29"/>
      <c r="Z17" s="29"/>
      <c r="AA17" s="29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1:46" s="3" customFormat="1" x14ac:dyDescent="0.2">
      <c r="A18" s="90">
        <v>63</v>
      </c>
      <c r="B18" s="115" t="str">
        <f>HYPERLINK("Haendler\"&amp;A18&amp;".jpg",""&amp;A18)</f>
        <v>63</v>
      </c>
      <c r="C18" s="115" t="str">
        <f>HYPERLINK("http://www.diekommunikationsfabrik.de\2017\12_Dezember_2\Haendler\"&amp;B18&amp;".jpg",""&amp;B18)</f>
        <v>63</v>
      </c>
      <c r="D18" s="4" t="s">
        <v>48</v>
      </c>
      <c r="E18" s="5" t="s">
        <v>49</v>
      </c>
      <c r="F18" s="107"/>
      <c r="G18" s="104">
        <v>32430</v>
      </c>
      <c r="H18" s="101">
        <v>23990</v>
      </c>
      <c r="I18" s="108">
        <v>0.13691026827012026</v>
      </c>
      <c r="J18" s="98">
        <v>9040</v>
      </c>
      <c r="K18" s="98">
        <v>4600</v>
      </c>
      <c r="L18" s="98"/>
      <c r="M18" s="106"/>
      <c r="N18" s="100"/>
      <c r="O18" s="98"/>
      <c r="P18" s="101"/>
      <c r="Q18" s="98"/>
      <c r="R18" s="98"/>
      <c r="S18" s="98"/>
      <c r="T18" s="98" t="s">
        <v>29</v>
      </c>
      <c r="U18" s="109"/>
      <c r="V18" s="110"/>
      <c r="W18" s="105" t="s">
        <v>83</v>
      </c>
      <c r="X18" s="105" t="s">
        <v>88</v>
      </c>
      <c r="Y18" s="105"/>
      <c r="Z18" s="105"/>
      <c r="AA18" s="111"/>
      <c r="AB18" s="111" t="s">
        <v>88</v>
      </c>
      <c r="AC18" s="111"/>
      <c r="AD18" s="105"/>
      <c r="AE18" s="112"/>
      <c r="AF18" s="99"/>
      <c r="AG18" s="102"/>
      <c r="AH18" s="102"/>
      <c r="AI18" s="102"/>
      <c r="AJ18" s="102" t="s">
        <v>88</v>
      </c>
      <c r="AK18" s="102"/>
      <c r="AL18" s="102"/>
      <c r="AM18" s="102"/>
      <c r="AN18" s="102"/>
      <c r="AO18" s="102"/>
      <c r="AP18" s="102"/>
      <c r="AQ18" s="102"/>
      <c r="AR18" s="102"/>
      <c r="AS18" s="102"/>
      <c r="AT18" s="103"/>
    </row>
    <row r="19" spans="1:46" s="7" customFormat="1" ht="12.75" customHeight="1" x14ac:dyDescent="0.2">
      <c r="A19" s="38">
        <f>IF(SUM(A18:A18)&gt;0,1000,"")</f>
        <v>1000</v>
      </c>
      <c r="B19" s="38"/>
      <c r="C19" s="38"/>
      <c r="D19" s="45" t="s">
        <v>48</v>
      </c>
      <c r="E19" s="45" t="s">
        <v>49</v>
      </c>
      <c r="F19" s="26"/>
      <c r="G19" s="51">
        <v>32430</v>
      </c>
      <c r="H19" s="51">
        <v>23990</v>
      </c>
      <c r="I19" s="50">
        <v>0.13691026827012026</v>
      </c>
      <c r="J19" s="51">
        <v>9040</v>
      </c>
      <c r="K19" s="51">
        <v>4600</v>
      </c>
      <c r="L19" s="51"/>
      <c r="M19" s="51" t="s">
        <v>29</v>
      </c>
      <c r="N19" s="52" t="s">
        <v>29</v>
      </c>
      <c r="O19" s="51" t="s">
        <v>29</v>
      </c>
      <c r="P19" s="51" t="s">
        <v>29</v>
      </c>
      <c r="Q19" s="51" t="s">
        <v>29</v>
      </c>
      <c r="R19" s="51" t="s">
        <v>29</v>
      </c>
      <c r="S19" s="51" t="s">
        <v>29</v>
      </c>
      <c r="T19" s="51" t="s">
        <v>29</v>
      </c>
      <c r="U19" s="39" t="s">
        <v>29</v>
      </c>
      <c r="V19" s="40"/>
      <c r="W19" s="40"/>
      <c r="X19" s="40"/>
      <c r="Y19" s="39"/>
      <c r="Z19" s="39"/>
      <c r="AA19" s="39"/>
      <c r="AB19" s="40"/>
      <c r="AC19" s="31"/>
      <c r="AD19" s="31"/>
      <c r="AE19" s="31"/>
      <c r="AF19" s="41" t="s">
        <v>29</v>
      </c>
      <c r="AG19" s="42" t="s">
        <v>29</v>
      </c>
      <c r="AH19" s="42" t="s">
        <v>29</v>
      </c>
      <c r="AI19" s="42" t="s">
        <v>29</v>
      </c>
      <c r="AJ19" s="42" t="s">
        <v>88</v>
      </c>
      <c r="AK19" s="42" t="s">
        <v>29</v>
      </c>
      <c r="AL19" s="42" t="s">
        <v>29</v>
      </c>
      <c r="AM19" s="42" t="s">
        <v>29</v>
      </c>
      <c r="AN19" s="42" t="s">
        <v>29</v>
      </c>
      <c r="AO19" s="42" t="s">
        <v>29</v>
      </c>
      <c r="AP19" s="42" t="s">
        <v>29</v>
      </c>
      <c r="AQ19" s="42" t="s">
        <v>29</v>
      </c>
      <c r="AR19" s="42" t="s">
        <v>29</v>
      </c>
      <c r="AS19" s="42" t="s">
        <v>29</v>
      </c>
      <c r="AT19" s="43" t="s">
        <v>29</v>
      </c>
    </row>
    <row r="20" spans="1:46" s="7" customFormat="1" ht="12.75" customHeight="1" x14ac:dyDescent="0.2">
      <c r="A20" s="38">
        <f>IF(SUM(A18:A18)&gt;0,2000,"")</f>
        <v>2000</v>
      </c>
      <c r="B20" s="38"/>
      <c r="C20" s="38"/>
      <c r="D20" s="27"/>
      <c r="E20" s="97"/>
      <c r="F20" s="21"/>
      <c r="G20" s="31" t="s">
        <v>29</v>
      </c>
      <c r="H20" s="31"/>
      <c r="I20" s="35" t="s">
        <v>29</v>
      </c>
      <c r="J20" s="31" t="s">
        <v>29</v>
      </c>
      <c r="K20" s="31" t="s">
        <v>29</v>
      </c>
      <c r="L20" s="31"/>
      <c r="M20" s="97"/>
      <c r="N20" s="97"/>
      <c r="O20" s="97"/>
      <c r="P20" s="97"/>
      <c r="Q20" s="97"/>
      <c r="R20" s="97"/>
      <c r="S20" s="97"/>
      <c r="T20" s="97" t="s">
        <v>29</v>
      </c>
      <c r="U20" s="29" t="s">
        <v>29</v>
      </c>
      <c r="V20" s="30"/>
      <c r="W20" s="30"/>
      <c r="X20" s="30"/>
      <c r="Y20" s="29"/>
      <c r="Z20" s="29"/>
      <c r="AA20" s="29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 spans="1:46" s="7" customFormat="1" ht="12.75" customHeight="1" x14ac:dyDescent="0.2">
      <c r="A21" s="38">
        <f>IF(SUM(A18:A18)&gt;0,2001,"")</f>
        <v>2001</v>
      </c>
      <c r="B21" s="38"/>
      <c r="C21" s="38"/>
      <c r="D21" s="27"/>
      <c r="E21" s="97"/>
      <c r="F21" s="36"/>
      <c r="G21" s="35" t="s">
        <v>29</v>
      </c>
      <c r="H21" s="29"/>
      <c r="I21" s="35" t="s">
        <v>29</v>
      </c>
      <c r="J21" s="44" t="s">
        <v>29</v>
      </c>
      <c r="K21" s="28" t="s">
        <v>29</v>
      </c>
      <c r="L21" s="28"/>
      <c r="M21" s="20"/>
      <c r="N21" s="20"/>
      <c r="O21" s="20"/>
      <c r="P21" s="29"/>
      <c r="Q21" s="29"/>
      <c r="R21" s="29"/>
      <c r="S21" s="35"/>
      <c r="T21" s="29" t="s">
        <v>29</v>
      </c>
      <c r="U21" s="29" t="s">
        <v>29</v>
      </c>
      <c r="V21" s="30"/>
      <c r="W21" s="30"/>
      <c r="X21" s="30"/>
      <c r="Y21" s="29"/>
      <c r="Z21" s="29"/>
      <c r="AA21" s="29"/>
      <c r="AB21" s="3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s="94" customFormat="1" x14ac:dyDescent="0.2">
      <c r="A22" s="90">
        <v>24</v>
      </c>
      <c r="B22" s="115" t="str">
        <f t="shared" ref="B22:B24" si="0">HYPERLINK("Haendler\"&amp;A22&amp;".jpg",""&amp;A22)</f>
        <v>24</v>
      </c>
      <c r="C22" s="115" t="str">
        <f t="shared" ref="C22:C24" si="1">HYPERLINK("http://www.diekommunikationsfabrik.de\2017\12_Dezember_2\Haendler\"&amp;B22&amp;".jpg",""&amp;B22)</f>
        <v>24</v>
      </c>
      <c r="D22" s="95" t="s">
        <v>50</v>
      </c>
      <c r="E22" s="96" t="s">
        <v>76</v>
      </c>
      <c r="F22" s="107"/>
      <c r="G22" s="104">
        <v>24890</v>
      </c>
      <c r="H22" s="101">
        <v>20800</v>
      </c>
      <c r="I22" s="108">
        <v>0.16432302129369225</v>
      </c>
      <c r="J22" s="98">
        <v>4090</v>
      </c>
      <c r="K22" s="98" t="s">
        <v>29</v>
      </c>
      <c r="L22" s="98"/>
      <c r="M22" s="106"/>
      <c r="N22" s="100"/>
      <c r="O22" s="98"/>
      <c r="P22" s="101"/>
      <c r="Q22" s="98"/>
      <c r="R22" s="98"/>
      <c r="S22" s="98"/>
      <c r="T22" s="98" t="s">
        <v>29</v>
      </c>
      <c r="U22" s="109" t="s">
        <v>29</v>
      </c>
      <c r="V22" s="110"/>
      <c r="W22" s="105"/>
      <c r="X22" s="105"/>
      <c r="Y22" s="105" t="s">
        <v>88</v>
      </c>
      <c r="Z22" s="105"/>
      <c r="AA22" s="111"/>
      <c r="AB22" s="111" t="s">
        <v>88</v>
      </c>
      <c r="AC22" s="111" t="s">
        <v>88</v>
      </c>
      <c r="AD22" s="105"/>
      <c r="AE22" s="112"/>
      <c r="AF22" s="99" t="s">
        <v>88</v>
      </c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3"/>
    </row>
    <row r="23" spans="1:46" s="3" customFormat="1" x14ac:dyDescent="0.2">
      <c r="A23" s="90">
        <v>81</v>
      </c>
      <c r="B23" s="115" t="str">
        <f t="shared" si="0"/>
        <v>81</v>
      </c>
      <c r="C23" s="115" t="str">
        <f t="shared" si="1"/>
        <v>81</v>
      </c>
      <c r="D23" s="95" t="s">
        <v>50</v>
      </c>
      <c r="E23" s="96" t="s">
        <v>76</v>
      </c>
      <c r="F23" s="107"/>
      <c r="G23" s="104">
        <v>23440</v>
      </c>
      <c r="H23" s="101">
        <v>18888</v>
      </c>
      <c r="I23" s="108">
        <v>0.19419795221843003</v>
      </c>
      <c r="J23" s="98">
        <v>4552</v>
      </c>
      <c r="K23" s="98" t="s">
        <v>29</v>
      </c>
      <c r="L23" s="98"/>
      <c r="M23" s="106"/>
      <c r="N23" s="100"/>
      <c r="O23" s="98"/>
      <c r="P23" s="101"/>
      <c r="Q23" s="98"/>
      <c r="R23" s="98"/>
      <c r="S23" s="98"/>
      <c r="T23" s="98" t="s">
        <v>29</v>
      </c>
      <c r="U23" s="109"/>
      <c r="V23" s="110" t="s">
        <v>88</v>
      </c>
      <c r="W23" s="105"/>
      <c r="X23" s="105"/>
      <c r="Y23" s="105"/>
      <c r="Z23" s="105"/>
      <c r="AA23" s="111" t="s">
        <v>88</v>
      </c>
      <c r="AB23" s="111" t="s">
        <v>88</v>
      </c>
      <c r="AC23" s="111" t="s">
        <v>88</v>
      </c>
      <c r="AD23" s="105"/>
      <c r="AE23" s="112"/>
      <c r="AF23" s="99"/>
      <c r="AG23" s="102"/>
      <c r="AH23" s="102"/>
      <c r="AI23" s="102"/>
      <c r="AJ23" s="102" t="s">
        <v>88</v>
      </c>
      <c r="AK23" s="102"/>
      <c r="AL23" s="102"/>
      <c r="AM23" s="102"/>
      <c r="AN23" s="102"/>
      <c r="AO23" s="102"/>
      <c r="AP23" s="102"/>
      <c r="AQ23" s="102"/>
      <c r="AR23" s="102"/>
      <c r="AS23" s="102"/>
      <c r="AT23" s="103"/>
    </row>
    <row r="24" spans="1:46" s="94" customFormat="1" x14ac:dyDescent="0.2">
      <c r="A24" s="90">
        <v>111</v>
      </c>
      <c r="B24" s="115" t="str">
        <f t="shared" si="0"/>
        <v>111</v>
      </c>
      <c r="C24" s="115" t="str">
        <f t="shared" si="1"/>
        <v>111</v>
      </c>
      <c r="D24" s="95" t="s">
        <v>50</v>
      </c>
      <c r="E24" s="96" t="s">
        <v>76</v>
      </c>
      <c r="F24" s="107"/>
      <c r="G24" s="104">
        <v>23440</v>
      </c>
      <c r="H24" s="101">
        <v>19990</v>
      </c>
      <c r="I24" s="108">
        <v>0.14718430034129693</v>
      </c>
      <c r="J24" s="98">
        <v>3450</v>
      </c>
      <c r="K24" s="98" t="s">
        <v>29</v>
      </c>
      <c r="L24" s="98"/>
      <c r="M24" s="106"/>
      <c r="N24" s="100"/>
      <c r="O24" s="98"/>
      <c r="P24" s="101"/>
      <c r="Q24" s="98"/>
      <c r="R24" s="98"/>
      <c r="S24" s="98"/>
      <c r="T24" s="98" t="s">
        <v>29</v>
      </c>
      <c r="U24" s="109" t="s">
        <v>29</v>
      </c>
      <c r="V24" s="110" t="s">
        <v>88</v>
      </c>
      <c r="W24" s="105"/>
      <c r="X24" s="105"/>
      <c r="Y24" s="105"/>
      <c r="Z24" s="105"/>
      <c r="AA24" s="111"/>
      <c r="AB24" s="111"/>
      <c r="AC24" s="111"/>
      <c r="AD24" s="105"/>
      <c r="AE24" s="112"/>
      <c r="AF24" s="99" t="s">
        <v>88</v>
      </c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3"/>
    </row>
    <row r="25" spans="1:46" s="7" customFormat="1" ht="12.75" customHeight="1" x14ac:dyDescent="0.2">
      <c r="A25" s="38">
        <f>IF(SUM(A22:A24)&gt;0,1000,"")</f>
        <v>1000</v>
      </c>
      <c r="B25" s="38"/>
      <c r="C25" s="38"/>
      <c r="D25" s="45" t="s">
        <v>50</v>
      </c>
      <c r="E25" s="45" t="s">
        <v>76</v>
      </c>
      <c r="F25" s="26"/>
      <c r="G25" s="51">
        <v>23923.333333333332</v>
      </c>
      <c r="H25" s="51">
        <v>19892.666666666668</v>
      </c>
      <c r="I25" s="50">
        <v>0.16856842461780641</v>
      </c>
      <c r="J25" s="51">
        <v>4030.6666666666665</v>
      </c>
      <c r="K25" s="51" t="s">
        <v>29</v>
      </c>
      <c r="L25" s="51"/>
      <c r="M25" s="51" t="s">
        <v>29</v>
      </c>
      <c r="N25" s="52" t="s">
        <v>29</v>
      </c>
      <c r="O25" s="51" t="s">
        <v>29</v>
      </c>
      <c r="P25" s="51" t="s">
        <v>29</v>
      </c>
      <c r="Q25" s="51" t="s">
        <v>29</v>
      </c>
      <c r="R25" s="51" t="s">
        <v>29</v>
      </c>
      <c r="S25" s="51" t="s">
        <v>29</v>
      </c>
      <c r="T25" s="51" t="s">
        <v>29</v>
      </c>
      <c r="U25" s="39" t="s">
        <v>29</v>
      </c>
      <c r="V25" s="40"/>
      <c r="W25" s="40"/>
      <c r="X25" s="40"/>
      <c r="Y25" s="39"/>
      <c r="Z25" s="39"/>
      <c r="AA25" s="39"/>
      <c r="AB25" s="40"/>
      <c r="AC25" s="31"/>
      <c r="AD25" s="31"/>
      <c r="AE25" s="31"/>
      <c r="AF25" s="41" t="s">
        <v>88</v>
      </c>
      <c r="AG25" s="42" t="s">
        <v>29</v>
      </c>
      <c r="AH25" s="42" t="s">
        <v>29</v>
      </c>
      <c r="AI25" s="42" t="s">
        <v>29</v>
      </c>
      <c r="AJ25" s="42" t="s">
        <v>88</v>
      </c>
      <c r="AK25" s="42" t="s">
        <v>29</v>
      </c>
      <c r="AL25" s="42" t="s">
        <v>29</v>
      </c>
      <c r="AM25" s="42" t="s">
        <v>29</v>
      </c>
      <c r="AN25" s="42" t="s">
        <v>29</v>
      </c>
      <c r="AO25" s="42" t="s">
        <v>29</v>
      </c>
      <c r="AP25" s="42" t="s">
        <v>29</v>
      </c>
      <c r="AQ25" s="42" t="s">
        <v>29</v>
      </c>
      <c r="AR25" s="42" t="s">
        <v>29</v>
      </c>
      <c r="AS25" s="42" t="s">
        <v>29</v>
      </c>
      <c r="AT25" s="43" t="s">
        <v>29</v>
      </c>
    </row>
    <row r="26" spans="1:46" s="7" customFormat="1" ht="12.75" customHeight="1" x14ac:dyDescent="0.2">
      <c r="A26" s="38">
        <f>IF(SUM(A22:A24)&gt;0,2000,"")</f>
        <v>2000</v>
      </c>
      <c r="B26" s="38"/>
      <c r="C26" s="38"/>
      <c r="D26" s="27"/>
      <c r="E26" s="97"/>
      <c r="F26" s="21"/>
      <c r="G26" s="31" t="s">
        <v>29</v>
      </c>
      <c r="H26" s="31"/>
      <c r="I26" s="35" t="s">
        <v>29</v>
      </c>
      <c r="J26" s="31" t="s">
        <v>29</v>
      </c>
      <c r="K26" s="31" t="s">
        <v>29</v>
      </c>
      <c r="L26" s="31"/>
      <c r="M26" s="97"/>
      <c r="N26" s="97"/>
      <c r="O26" s="97"/>
      <c r="P26" s="97"/>
      <c r="Q26" s="97"/>
      <c r="R26" s="97"/>
      <c r="S26" s="97"/>
      <c r="T26" s="97" t="s">
        <v>29</v>
      </c>
      <c r="U26" s="29" t="s">
        <v>29</v>
      </c>
      <c r="V26" s="30"/>
      <c r="W26" s="30"/>
      <c r="X26" s="30"/>
      <c r="Y26" s="29"/>
      <c r="Z26" s="29"/>
      <c r="AA26" s="29"/>
      <c r="AB26" s="30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 spans="1:46" s="7" customFormat="1" ht="12.75" customHeight="1" x14ac:dyDescent="0.2">
      <c r="A27" s="38">
        <f>IF(SUM(A22:A24)&gt;0,2001,"")</f>
        <v>2001</v>
      </c>
      <c r="B27" s="38"/>
      <c r="C27" s="38"/>
      <c r="D27" s="27"/>
      <c r="E27" s="97"/>
      <c r="F27" s="36"/>
      <c r="G27" s="35" t="s">
        <v>29</v>
      </c>
      <c r="H27" s="29"/>
      <c r="I27" s="35" t="s">
        <v>29</v>
      </c>
      <c r="J27" s="44" t="s">
        <v>29</v>
      </c>
      <c r="K27" s="28" t="s">
        <v>29</v>
      </c>
      <c r="L27" s="28"/>
      <c r="M27" s="20"/>
      <c r="N27" s="20"/>
      <c r="O27" s="20"/>
      <c r="P27" s="29"/>
      <c r="Q27" s="29"/>
      <c r="R27" s="29"/>
      <c r="S27" s="35"/>
      <c r="T27" s="29" t="s">
        <v>29</v>
      </c>
      <c r="U27" s="29" t="s">
        <v>29</v>
      </c>
      <c r="V27" s="30"/>
      <c r="W27" s="30"/>
      <c r="X27" s="30"/>
      <c r="Y27" s="29"/>
      <c r="Z27" s="29"/>
      <c r="AA27" s="29"/>
      <c r="AB27" s="30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</row>
    <row r="28" spans="1:46" s="7" customFormat="1" x14ac:dyDescent="0.2">
      <c r="A28" s="90">
        <v>112</v>
      </c>
      <c r="B28" s="115" t="str">
        <f t="shared" ref="B28:B29" si="2">HYPERLINK("Haendler\"&amp;A28&amp;".jpg",""&amp;A28)</f>
        <v>112</v>
      </c>
      <c r="C28" s="115" t="str">
        <f t="shared" ref="C28:C29" si="3">HYPERLINK("http://www.diekommunikationsfabrik.de\2017\12_Dezember_2\Haendler\"&amp;B28&amp;".jpg",""&amp;B28)</f>
        <v>112</v>
      </c>
      <c r="D28" s="4" t="s">
        <v>72</v>
      </c>
      <c r="E28" s="5" t="s">
        <v>73</v>
      </c>
      <c r="F28" s="107"/>
      <c r="G28" s="104">
        <v>26999</v>
      </c>
      <c r="H28" s="101">
        <v>22480</v>
      </c>
      <c r="I28" s="108">
        <v>0.16737656950257418</v>
      </c>
      <c r="J28" s="98">
        <v>4519</v>
      </c>
      <c r="K28" s="98" t="s">
        <v>29</v>
      </c>
      <c r="L28" s="98"/>
      <c r="M28" s="106" t="s">
        <v>86</v>
      </c>
      <c r="N28" s="100"/>
      <c r="O28" s="98">
        <v>1E-4</v>
      </c>
      <c r="P28" s="101">
        <v>239</v>
      </c>
      <c r="Q28" s="98">
        <v>60</v>
      </c>
      <c r="R28" s="98">
        <v>10000</v>
      </c>
      <c r="S28" s="98"/>
      <c r="T28" s="98" t="s">
        <v>29</v>
      </c>
      <c r="U28" s="109">
        <v>0.45057470881226058</v>
      </c>
      <c r="V28" s="110"/>
      <c r="W28" s="105"/>
      <c r="X28" s="105"/>
      <c r="Y28" s="105"/>
      <c r="Z28" s="105"/>
      <c r="AA28" s="111"/>
      <c r="AB28" s="111" t="s">
        <v>88</v>
      </c>
      <c r="AC28" s="111" t="s">
        <v>88</v>
      </c>
      <c r="AD28" s="105"/>
      <c r="AE28" s="112"/>
      <c r="AF28" s="99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 t="s">
        <v>88</v>
      </c>
      <c r="AS28" s="102"/>
      <c r="AT28" s="103"/>
    </row>
    <row r="29" spans="1:46" s="7" customFormat="1" x14ac:dyDescent="0.2">
      <c r="A29" s="90">
        <v>202</v>
      </c>
      <c r="B29" s="115" t="str">
        <f t="shared" si="2"/>
        <v>202</v>
      </c>
      <c r="C29" s="115" t="str">
        <f t="shared" si="3"/>
        <v>202</v>
      </c>
      <c r="D29" s="95" t="s">
        <v>72</v>
      </c>
      <c r="E29" s="96" t="s">
        <v>73</v>
      </c>
      <c r="F29" s="107"/>
      <c r="G29" s="104">
        <v>25600</v>
      </c>
      <c r="H29" s="101">
        <v>22400</v>
      </c>
      <c r="I29" s="108">
        <v>4.6875E-2</v>
      </c>
      <c r="J29" s="98">
        <v>3200</v>
      </c>
      <c r="K29" s="98">
        <v>2000</v>
      </c>
      <c r="L29" s="98"/>
      <c r="M29" s="106" t="s">
        <v>98</v>
      </c>
      <c r="N29" s="100">
        <v>2.9899999999999999E-2</v>
      </c>
      <c r="O29" s="98">
        <v>2500</v>
      </c>
      <c r="P29" s="101">
        <v>199</v>
      </c>
      <c r="Q29" s="98">
        <v>48</v>
      </c>
      <c r="R29" s="98">
        <v>10000</v>
      </c>
      <c r="S29" s="98">
        <v>12463</v>
      </c>
      <c r="T29" s="98">
        <v>24316</v>
      </c>
      <c r="U29" s="109">
        <v>0.51598393574297186</v>
      </c>
      <c r="V29" s="110"/>
      <c r="W29" s="105"/>
      <c r="X29" s="105"/>
      <c r="Y29" s="105" t="s">
        <v>88</v>
      </c>
      <c r="Z29" s="105"/>
      <c r="AA29" s="111"/>
      <c r="AB29" s="111" t="s">
        <v>88</v>
      </c>
      <c r="AC29" s="111" t="s">
        <v>88</v>
      </c>
      <c r="AD29" s="105"/>
      <c r="AE29" s="112"/>
      <c r="AF29" s="99"/>
      <c r="AG29" s="102"/>
      <c r="AH29" s="102"/>
      <c r="AI29" s="102"/>
      <c r="AJ29" s="102"/>
      <c r="AK29" s="102"/>
      <c r="AL29" s="102"/>
      <c r="AM29" s="102"/>
      <c r="AN29" s="102"/>
      <c r="AO29" s="102" t="s">
        <v>88</v>
      </c>
      <c r="AP29" s="102"/>
      <c r="AQ29" s="102"/>
      <c r="AR29" s="102"/>
      <c r="AS29" s="102"/>
      <c r="AT29" s="103"/>
    </row>
    <row r="30" spans="1:46" s="97" customFormat="1" ht="12.75" customHeight="1" x14ac:dyDescent="0.2">
      <c r="A30" s="38">
        <f>IF(SUM(A28:A29)&gt;0,1000,"")</f>
        <v>1000</v>
      </c>
      <c r="B30" s="38"/>
      <c r="C30" s="38"/>
      <c r="D30" s="45" t="s">
        <v>72</v>
      </c>
      <c r="E30" s="45" t="s">
        <v>73</v>
      </c>
      <c r="F30" s="26"/>
      <c r="G30" s="51">
        <v>26299.5</v>
      </c>
      <c r="H30" s="51">
        <v>22440</v>
      </c>
      <c r="I30" s="50">
        <v>0.10712578475128709</v>
      </c>
      <c r="J30" s="51">
        <v>3859.5</v>
      </c>
      <c r="K30" s="51">
        <v>2000</v>
      </c>
      <c r="L30" s="51"/>
      <c r="M30" s="51" t="s">
        <v>29</v>
      </c>
      <c r="N30" s="52">
        <v>2.9899999999999999E-2</v>
      </c>
      <c r="O30" s="51">
        <v>1250.0000500000001</v>
      </c>
      <c r="P30" s="51">
        <v>219</v>
      </c>
      <c r="Q30" s="51">
        <v>54</v>
      </c>
      <c r="R30" s="51">
        <v>10000</v>
      </c>
      <c r="S30" s="51">
        <v>12463</v>
      </c>
      <c r="T30" s="51">
        <v>24316</v>
      </c>
      <c r="U30" s="39" t="s">
        <v>29</v>
      </c>
      <c r="V30" s="40"/>
      <c r="W30" s="40"/>
      <c r="X30" s="40"/>
      <c r="Y30" s="39"/>
      <c r="Z30" s="39"/>
      <c r="AA30" s="39"/>
      <c r="AB30" s="40"/>
      <c r="AC30" s="31"/>
      <c r="AD30" s="31"/>
      <c r="AE30" s="31"/>
      <c r="AF30" s="41" t="s">
        <v>29</v>
      </c>
      <c r="AG30" s="42" t="s">
        <v>29</v>
      </c>
      <c r="AH30" s="42" t="s">
        <v>29</v>
      </c>
      <c r="AI30" s="42" t="s">
        <v>29</v>
      </c>
      <c r="AJ30" s="42" t="s">
        <v>29</v>
      </c>
      <c r="AK30" s="42" t="s">
        <v>29</v>
      </c>
      <c r="AL30" s="42" t="s">
        <v>29</v>
      </c>
      <c r="AM30" s="42" t="s">
        <v>29</v>
      </c>
      <c r="AN30" s="42" t="s">
        <v>29</v>
      </c>
      <c r="AO30" s="42" t="s">
        <v>88</v>
      </c>
      <c r="AP30" s="42" t="s">
        <v>29</v>
      </c>
      <c r="AQ30" s="42" t="s">
        <v>29</v>
      </c>
      <c r="AR30" s="42" t="s">
        <v>88</v>
      </c>
      <c r="AS30" s="42" t="s">
        <v>29</v>
      </c>
      <c r="AT30" s="43" t="s">
        <v>29</v>
      </c>
    </row>
    <row r="31" spans="1:46" s="97" customFormat="1" ht="12.75" customHeight="1" x14ac:dyDescent="0.2">
      <c r="A31" s="38"/>
      <c r="B31" s="38"/>
      <c r="C31" s="38"/>
      <c r="D31" s="27"/>
      <c r="F31" s="21"/>
      <c r="G31" s="31"/>
      <c r="H31" s="31"/>
      <c r="I31" s="35"/>
      <c r="J31" s="31"/>
      <c r="K31" s="31"/>
      <c r="L31" s="31"/>
      <c r="U31" s="29"/>
      <c r="V31" s="30"/>
      <c r="W31" s="30"/>
      <c r="X31" s="30"/>
      <c r="Y31" s="29"/>
      <c r="Z31" s="29"/>
      <c r="AA31" s="29"/>
      <c r="AB31" s="30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</row>
    <row r="32" spans="1:46" s="97" customFormat="1" ht="12.75" customHeight="1" x14ac:dyDescent="0.2">
      <c r="A32" s="38"/>
      <c r="B32" s="38"/>
      <c r="C32" s="38"/>
      <c r="D32" s="27"/>
      <c r="F32" s="36"/>
      <c r="G32" s="35"/>
      <c r="H32" s="29"/>
      <c r="I32" s="35"/>
      <c r="J32" s="44"/>
      <c r="K32" s="28"/>
      <c r="L32" s="28"/>
      <c r="M32" s="20"/>
      <c r="N32" s="20"/>
      <c r="O32" s="20"/>
      <c r="P32" s="29"/>
      <c r="Q32" s="29"/>
      <c r="R32" s="29"/>
      <c r="S32" s="35"/>
      <c r="T32" s="29"/>
      <c r="U32" s="29"/>
      <c r="V32" s="30"/>
      <c r="W32" s="30"/>
      <c r="X32" s="30"/>
      <c r="Y32" s="29"/>
      <c r="Z32" s="29"/>
      <c r="AA32" s="29"/>
      <c r="AB32" s="30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</row>
    <row r="33" spans="1:46" s="3" customFormat="1" x14ac:dyDescent="0.2">
      <c r="A33" s="90">
        <v>15</v>
      </c>
      <c r="B33" s="115" t="str">
        <f t="shared" ref="B33:B35" si="4">HYPERLINK("Haendler\"&amp;A33&amp;".jpg",""&amp;A33)</f>
        <v>15</v>
      </c>
      <c r="C33" s="115" t="str">
        <f t="shared" ref="C33:C35" si="5">HYPERLINK("http://www.diekommunikationsfabrik.de\2017\12_Dezember_2\Haendler\"&amp;B33&amp;".jpg",""&amp;B33)</f>
        <v>15</v>
      </c>
      <c r="D33" s="95" t="s">
        <v>72</v>
      </c>
      <c r="E33" s="96" t="s">
        <v>74</v>
      </c>
      <c r="F33" s="107"/>
      <c r="G33" s="104">
        <v>22999</v>
      </c>
      <c r="H33" s="101">
        <v>15999</v>
      </c>
      <c r="I33" s="108">
        <v>0.17392060524370626</v>
      </c>
      <c r="J33" s="98">
        <v>7000</v>
      </c>
      <c r="K33" s="98">
        <v>3000</v>
      </c>
      <c r="L33" s="98"/>
      <c r="M33" s="106" t="s">
        <v>86</v>
      </c>
      <c r="N33" s="100"/>
      <c r="O33" s="98">
        <v>1E-4</v>
      </c>
      <c r="P33" s="101">
        <v>159</v>
      </c>
      <c r="Q33" s="98">
        <v>60</v>
      </c>
      <c r="R33" s="98">
        <v>10000</v>
      </c>
      <c r="S33" s="98"/>
      <c r="T33" s="98" t="s">
        <v>29</v>
      </c>
      <c r="U33" s="109">
        <v>0.5683257873303168</v>
      </c>
      <c r="V33" s="110"/>
      <c r="W33" s="105"/>
      <c r="X33" s="105"/>
      <c r="Y33" s="105"/>
      <c r="Z33" s="105"/>
      <c r="AA33" s="111"/>
      <c r="AB33" s="111" t="s">
        <v>88</v>
      </c>
      <c r="AC33" s="111" t="s">
        <v>88</v>
      </c>
      <c r="AD33" s="105"/>
      <c r="AE33" s="112"/>
      <c r="AF33" s="99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 t="s">
        <v>88</v>
      </c>
      <c r="AS33" s="102"/>
      <c r="AT33" s="103"/>
    </row>
    <row r="34" spans="1:46" s="94" customFormat="1" x14ac:dyDescent="0.2">
      <c r="A34" s="90">
        <v>112</v>
      </c>
      <c r="B34" s="115" t="str">
        <f t="shared" si="4"/>
        <v>112</v>
      </c>
      <c r="C34" s="115" t="str">
        <f t="shared" si="5"/>
        <v>112</v>
      </c>
      <c r="D34" s="95" t="s">
        <v>72</v>
      </c>
      <c r="E34" s="96" t="s">
        <v>74</v>
      </c>
      <c r="F34" s="107"/>
      <c r="G34" s="104">
        <v>22999</v>
      </c>
      <c r="H34" s="101">
        <v>15999</v>
      </c>
      <c r="I34" s="108">
        <v>0.17392060524370626</v>
      </c>
      <c r="J34" s="98">
        <v>7000</v>
      </c>
      <c r="K34" s="98">
        <v>3000</v>
      </c>
      <c r="L34" s="98"/>
      <c r="M34" s="106" t="s">
        <v>86</v>
      </c>
      <c r="N34" s="100"/>
      <c r="O34" s="98">
        <v>1E-4</v>
      </c>
      <c r="P34" s="101">
        <v>159</v>
      </c>
      <c r="Q34" s="98">
        <v>60</v>
      </c>
      <c r="R34" s="98">
        <v>10000</v>
      </c>
      <c r="S34" s="98"/>
      <c r="T34" s="98" t="s">
        <v>29</v>
      </c>
      <c r="U34" s="109">
        <v>0.5683257873303168</v>
      </c>
      <c r="V34" s="110"/>
      <c r="W34" s="105"/>
      <c r="X34" s="105"/>
      <c r="Y34" s="105"/>
      <c r="Z34" s="105"/>
      <c r="AA34" s="111"/>
      <c r="AB34" s="111" t="s">
        <v>88</v>
      </c>
      <c r="AC34" s="111" t="s">
        <v>88</v>
      </c>
      <c r="AD34" s="105"/>
      <c r="AE34" s="112"/>
      <c r="AF34" s="99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 t="s">
        <v>88</v>
      </c>
      <c r="AS34" s="102"/>
      <c r="AT34" s="103"/>
    </row>
    <row r="35" spans="1:46" s="7" customFormat="1" ht="12.75" customHeight="1" x14ac:dyDescent="0.2">
      <c r="A35" s="90">
        <v>210</v>
      </c>
      <c r="B35" s="115" t="str">
        <f t="shared" si="4"/>
        <v>210</v>
      </c>
      <c r="C35" s="115" t="str">
        <f t="shared" si="5"/>
        <v>210</v>
      </c>
      <c r="D35" s="4" t="s">
        <v>72</v>
      </c>
      <c r="E35" s="5" t="s">
        <v>74</v>
      </c>
      <c r="F35" s="107"/>
      <c r="G35" s="104">
        <v>22999</v>
      </c>
      <c r="H35" s="101">
        <v>15999</v>
      </c>
      <c r="I35" s="108">
        <v>0.17392060524370626</v>
      </c>
      <c r="J35" s="98">
        <v>7000</v>
      </c>
      <c r="K35" s="98">
        <v>3000</v>
      </c>
      <c r="L35" s="98"/>
      <c r="M35" s="106" t="s">
        <v>86</v>
      </c>
      <c r="N35" s="100"/>
      <c r="O35" s="98">
        <v>1E-4</v>
      </c>
      <c r="P35" s="101">
        <v>159</v>
      </c>
      <c r="Q35" s="98">
        <v>60</v>
      </c>
      <c r="R35" s="98">
        <v>10000</v>
      </c>
      <c r="S35" s="98"/>
      <c r="T35" s="98" t="s">
        <v>29</v>
      </c>
      <c r="U35" s="109">
        <v>0.5683257873303168</v>
      </c>
      <c r="V35" s="110"/>
      <c r="W35" s="105"/>
      <c r="X35" s="105"/>
      <c r="Y35" s="105"/>
      <c r="Z35" s="105"/>
      <c r="AA35" s="111"/>
      <c r="AB35" s="111" t="s">
        <v>88</v>
      </c>
      <c r="AC35" s="111" t="s">
        <v>88</v>
      </c>
      <c r="AD35" s="105"/>
      <c r="AE35" s="112"/>
      <c r="AF35" s="99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 t="s">
        <v>88</v>
      </c>
      <c r="AS35" s="102"/>
      <c r="AT35" s="103"/>
    </row>
    <row r="36" spans="1:46" s="97" customFormat="1" ht="12.75" customHeight="1" x14ac:dyDescent="0.2">
      <c r="A36" s="38">
        <f>IF(SUM(A33:A35)&gt;0,1000,"")</f>
        <v>1000</v>
      </c>
      <c r="B36" s="38"/>
      <c r="C36" s="38"/>
      <c r="D36" s="45" t="s">
        <v>72</v>
      </c>
      <c r="E36" s="45" t="s">
        <v>74</v>
      </c>
      <c r="F36" s="26"/>
      <c r="G36" s="51">
        <v>22999</v>
      </c>
      <c r="H36" s="51">
        <v>15999</v>
      </c>
      <c r="I36" s="50">
        <v>0.17392060524370626</v>
      </c>
      <c r="J36" s="51">
        <v>7000</v>
      </c>
      <c r="K36" s="51">
        <v>3000</v>
      </c>
      <c r="L36" s="51"/>
      <c r="M36" s="51" t="s">
        <v>29</v>
      </c>
      <c r="N36" s="52" t="s">
        <v>29</v>
      </c>
      <c r="O36" s="51">
        <v>1E-4</v>
      </c>
      <c r="P36" s="51">
        <v>159</v>
      </c>
      <c r="Q36" s="51">
        <v>60</v>
      </c>
      <c r="R36" s="51">
        <v>10000</v>
      </c>
      <c r="S36" s="51" t="s">
        <v>29</v>
      </c>
      <c r="T36" s="51" t="s">
        <v>29</v>
      </c>
      <c r="U36" s="39" t="s">
        <v>29</v>
      </c>
      <c r="V36" s="40"/>
      <c r="W36" s="40"/>
      <c r="X36" s="40"/>
      <c r="Y36" s="39"/>
      <c r="Z36" s="39"/>
      <c r="AA36" s="39"/>
      <c r="AB36" s="40"/>
      <c r="AC36" s="31"/>
      <c r="AD36" s="31"/>
      <c r="AE36" s="31"/>
      <c r="AF36" s="41" t="s">
        <v>29</v>
      </c>
      <c r="AG36" s="42" t="s">
        <v>29</v>
      </c>
      <c r="AH36" s="42" t="s">
        <v>29</v>
      </c>
      <c r="AI36" s="42" t="s">
        <v>29</v>
      </c>
      <c r="AJ36" s="42" t="s">
        <v>29</v>
      </c>
      <c r="AK36" s="42" t="s">
        <v>29</v>
      </c>
      <c r="AL36" s="42" t="s">
        <v>29</v>
      </c>
      <c r="AM36" s="42" t="s">
        <v>29</v>
      </c>
      <c r="AN36" s="42" t="s">
        <v>29</v>
      </c>
      <c r="AO36" s="42" t="s">
        <v>29</v>
      </c>
      <c r="AP36" s="42" t="s">
        <v>29</v>
      </c>
      <c r="AQ36" s="42" t="s">
        <v>29</v>
      </c>
      <c r="AR36" s="42" t="s">
        <v>88</v>
      </c>
      <c r="AS36" s="42" t="s">
        <v>29</v>
      </c>
      <c r="AT36" s="43" t="s">
        <v>29</v>
      </c>
    </row>
    <row r="37" spans="1:46" s="97" customFormat="1" ht="12.75" customHeight="1" x14ac:dyDescent="0.2">
      <c r="A37" s="38"/>
      <c r="B37" s="38"/>
      <c r="C37" s="38"/>
      <c r="D37" s="27"/>
      <c r="F37" s="21"/>
      <c r="G37" s="31"/>
      <c r="H37" s="31"/>
      <c r="I37" s="35"/>
      <c r="J37" s="31"/>
      <c r="K37" s="31"/>
      <c r="L37" s="31"/>
      <c r="U37" s="29"/>
      <c r="V37" s="30"/>
      <c r="W37" s="30"/>
      <c r="X37" s="30"/>
      <c r="Y37" s="29"/>
      <c r="Z37" s="29"/>
      <c r="AA37" s="29"/>
      <c r="AB37" s="30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</row>
    <row r="38" spans="1:46" s="97" customFormat="1" ht="12.75" customHeight="1" x14ac:dyDescent="0.2">
      <c r="A38" s="38"/>
      <c r="B38" s="38"/>
      <c r="C38" s="38"/>
      <c r="D38" s="27"/>
      <c r="F38" s="36"/>
      <c r="G38" s="35"/>
      <c r="H38" s="29"/>
      <c r="I38" s="35"/>
      <c r="J38" s="44"/>
      <c r="K38" s="28"/>
      <c r="L38" s="28"/>
      <c r="M38" s="20"/>
      <c r="N38" s="20"/>
      <c r="O38" s="20"/>
      <c r="P38" s="29"/>
      <c r="Q38" s="29"/>
      <c r="R38" s="29"/>
      <c r="S38" s="35"/>
      <c r="T38" s="29"/>
      <c r="U38" s="29"/>
      <c r="V38" s="30"/>
      <c r="W38" s="30"/>
      <c r="X38" s="30"/>
      <c r="Y38" s="29"/>
      <c r="Z38" s="29"/>
      <c r="AA38" s="29"/>
      <c r="AB38" s="30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</row>
    <row r="39" spans="1:46" s="94" customFormat="1" x14ac:dyDescent="0.2">
      <c r="A39" s="90">
        <v>72</v>
      </c>
      <c r="B39" s="115" t="str">
        <f>HYPERLINK("Haendler\"&amp;A39&amp;".jpg",""&amp;A39)</f>
        <v>72</v>
      </c>
      <c r="C39" s="115" t="str">
        <f>HYPERLINK("http://www.diekommunikationsfabrik.de\2017\12_Dezember_2\Haendler\"&amp;B39&amp;".jpg",""&amp;B39)</f>
        <v>72</v>
      </c>
      <c r="D39" s="95" t="s">
        <v>51</v>
      </c>
      <c r="E39" s="96" t="s">
        <v>77</v>
      </c>
      <c r="F39" s="107"/>
      <c r="G39" s="104">
        <v>33050</v>
      </c>
      <c r="H39" s="101">
        <v>27990</v>
      </c>
      <c r="I39" s="108">
        <v>0.10771558245083207</v>
      </c>
      <c r="J39" s="98">
        <v>5060</v>
      </c>
      <c r="K39" s="98">
        <v>1500</v>
      </c>
      <c r="L39" s="98"/>
      <c r="M39" s="106"/>
      <c r="N39" s="100"/>
      <c r="O39" s="98"/>
      <c r="P39" s="101"/>
      <c r="Q39" s="98"/>
      <c r="R39" s="98"/>
      <c r="S39" s="98"/>
      <c r="T39" s="98" t="s">
        <v>29</v>
      </c>
      <c r="U39" s="109"/>
      <c r="V39" s="110"/>
      <c r="W39" s="105"/>
      <c r="X39" s="105"/>
      <c r="Y39" s="105"/>
      <c r="Z39" s="105"/>
      <c r="AA39" s="111"/>
      <c r="AB39" s="111"/>
      <c r="AC39" s="111"/>
      <c r="AD39" s="105" t="s">
        <v>94</v>
      </c>
      <c r="AE39" s="112"/>
      <c r="AF39" s="99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 t="s">
        <v>88</v>
      </c>
      <c r="AR39" s="102"/>
      <c r="AS39" s="102"/>
      <c r="AT39" s="103"/>
    </row>
    <row r="40" spans="1:46" s="97" customFormat="1" ht="12.75" customHeight="1" x14ac:dyDescent="0.2">
      <c r="A40" s="38">
        <f>IF(SUM(A39:A39)&gt;0,1000,"")</f>
        <v>1000</v>
      </c>
      <c r="B40" s="38"/>
      <c r="C40" s="38"/>
      <c r="D40" s="45" t="s">
        <v>51</v>
      </c>
      <c r="E40" s="45" t="s">
        <v>77</v>
      </c>
      <c r="F40" s="26"/>
      <c r="G40" s="51">
        <v>33050</v>
      </c>
      <c r="H40" s="51">
        <v>27990</v>
      </c>
      <c r="I40" s="50">
        <v>0.10771558245083207</v>
      </c>
      <c r="J40" s="51">
        <v>5060</v>
      </c>
      <c r="K40" s="51">
        <v>1500</v>
      </c>
      <c r="L40" s="51"/>
      <c r="M40" s="51" t="s">
        <v>29</v>
      </c>
      <c r="N40" s="52" t="s">
        <v>29</v>
      </c>
      <c r="O40" s="51" t="s">
        <v>29</v>
      </c>
      <c r="P40" s="51" t="s">
        <v>29</v>
      </c>
      <c r="Q40" s="51" t="s">
        <v>29</v>
      </c>
      <c r="R40" s="51" t="s">
        <v>29</v>
      </c>
      <c r="S40" s="51" t="s">
        <v>29</v>
      </c>
      <c r="T40" s="51" t="s">
        <v>29</v>
      </c>
      <c r="U40" s="39" t="s">
        <v>29</v>
      </c>
      <c r="V40" s="40"/>
      <c r="W40" s="40"/>
      <c r="X40" s="40"/>
      <c r="Y40" s="39"/>
      <c r="Z40" s="39"/>
      <c r="AA40" s="39"/>
      <c r="AB40" s="40"/>
      <c r="AC40" s="31"/>
      <c r="AD40" s="31"/>
      <c r="AE40" s="31"/>
      <c r="AF40" s="41" t="s">
        <v>29</v>
      </c>
      <c r="AG40" s="42" t="s">
        <v>29</v>
      </c>
      <c r="AH40" s="42" t="s">
        <v>29</v>
      </c>
      <c r="AI40" s="42" t="s">
        <v>29</v>
      </c>
      <c r="AJ40" s="42" t="s">
        <v>29</v>
      </c>
      <c r="AK40" s="42" t="s">
        <v>29</v>
      </c>
      <c r="AL40" s="42" t="s">
        <v>29</v>
      </c>
      <c r="AM40" s="42" t="s">
        <v>29</v>
      </c>
      <c r="AN40" s="42" t="s">
        <v>29</v>
      </c>
      <c r="AO40" s="42" t="s">
        <v>29</v>
      </c>
      <c r="AP40" s="42" t="s">
        <v>29</v>
      </c>
      <c r="AQ40" s="42" t="s">
        <v>88</v>
      </c>
      <c r="AR40" s="42" t="s">
        <v>29</v>
      </c>
      <c r="AS40" s="42" t="s">
        <v>29</v>
      </c>
      <c r="AT40" s="43" t="s">
        <v>29</v>
      </c>
    </row>
    <row r="41" spans="1:46" s="97" customFormat="1" ht="12.75" customHeight="1" x14ac:dyDescent="0.2">
      <c r="A41" s="38">
        <f>IF(SUM(A39:A39)&gt;0,2000,"")</f>
        <v>2000</v>
      </c>
      <c r="B41" s="38"/>
      <c r="C41" s="38"/>
      <c r="D41" s="27"/>
      <c r="F41" s="21"/>
      <c r="G41" s="31" t="s">
        <v>29</v>
      </c>
      <c r="H41" s="31"/>
      <c r="I41" s="35" t="s">
        <v>29</v>
      </c>
      <c r="J41" s="31" t="s">
        <v>29</v>
      </c>
      <c r="K41" s="31" t="s">
        <v>29</v>
      </c>
      <c r="L41" s="31"/>
      <c r="T41" s="97" t="s">
        <v>29</v>
      </c>
      <c r="U41" s="29" t="s">
        <v>29</v>
      </c>
      <c r="V41" s="30"/>
      <c r="W41" s="30"/>
      <c r="X41" s="30"/>
      <c r="Y41" s="29"/>
      <c r="Z41" s="29"/>
      <c r="AA41" s="29"/>
      <c r="AB41" s="30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</row>
    <row r="42" spans="1:46" s="97" customFormat="1" ht="12.75" customHeight="1" x14ac:dyDescent="0.2">
      <c r="A42" s="38">
        <f>IF(SUM(A39:A39)&gt;0,2001,"")</f>
        <v>2001</v>
      </c>
      <c r="B42" s="38"/>
      <c r="C42" s="38"/>
      <c r="D42" s="27"/>
      <c r="F42" s="36"/>
      <c r="G42" s="35" t="s">
        <v>29</v>
      </c>
      <c r="H42" s="29"/>
      <c r="I42" s="35" t="s">
        <v>29</v>
      </c>
      <c r="J42" s="44" t="s">
        <v>29</v>
      </c>
      <c r="K42" s="28" t="s">
        <v>29</v>
      </c>
      <c r="L42" s="28"/>
      <c r="M42" s="20"/>
      <c r="N42" s="20"/>
      <c r="O42" s="20"/>
      <c r="P42" s="29"/>
      <c r="Q42" s="29"/>
      <c r="R42" s="29"/>
      <c r="S42" s="35"/>
      <c r="T42" s="29" t="s">
        <v>29</v>
      </c>
      <c r="U42" s="29" t="s">
        <v>29</v>
      </c>
      <c r="V42" s="30"/>
      <c r="W42" s="30"/>
      <c r="X42" s="30"/>
      <c r="Y42" s="29"/>
      <c r="Z42" s="29"/>
      <c r="AA42" s="29"/>
      <c r="AB42" s="30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</row>
    <row r="43" spans="1:46" s="3" customFormat="1" x14ac:dyDescent="0.2">
      <c r="A43" s="90">
        <v>54</v>
      </c>
      <c r="B43" s="115" t="str">
        <f>HYPERLINK("Haendler\"&amp;A43&amp;".jpg",""&amp;A43)</f>
        <v>54</v>
      </c>
      <c r="C43" s="115" t="str">
        <f>HYPERLINK("http://www.diekommunikationsfabrik.de\2017\12_Dezember_2\Haendler\"&amp;B43&amp;".jpg",""&amp;B43)</f>
        <v>54</v>
      </c>
      <c r="D43" s="4" t="s">
        <v>51</v>
      </c>
      <c r="E43" s="5" t="s">
        <v>52</v>
      </c>
      <c r="F43" s="107"/>
      <c r="G43" s="104">
        <v>29620</v>
      </c>
      <c r="H43" s="101">
        <v>23650</v>
      </c>
      <c r="I43" s="108">
        <v>0.20155300472653612</v>
      </c>
      <c r="J43" s="98">
        <v>5970</v>
      </c>
      <c r="K43" s="98" t="s">
        <v>29</v>
      </c>
      <c r="L43" s="98"/>
      <c r="M43" s="106" t="s">
        <v>89</v>
      </c>
      <c r="N43" s="100">
        <v>3.9899999999999998E-2</v>
      </c>
      <c r="O43" s="98">
        <v>1.0000000000000001E-5</v>
      </c>
      <c r="P43" s="101">
        <v>229</v>
      </c>
      <c r="Q43" s="98">
        <v>48</v>
      </c>
      <c r="R43" s="98"/>
      <c r="S43" s="98">
        <v>15995</v>
      </c>
      <c r="T43" s="98">
        <v>26758.00001</v>
      </c>
      <c r="U43" s="109"/>
      <c r="V43" s="110"/>
      <c r="W43" s="105"/>
      <c r="X43" s="105"/>
      <c r="Y43" s="105"/>
      <c r="Z43" s="105"/>
      <c r="AA43" s="111" t="s">
        <v>88</v>
      </c>
      <c r="AB43" s="111" t="s">
        <v>88</v>
      </c>
      <c r="AC43" s="111"/>
      <c r="AD43" s="105"/>
      <c r="AE43" s="112"/>
      <c r="AF43" s="99"/>
      <c r="AG43" s="102" t="s">
        <v>88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3"/>
    </row>
    <row r="44" spans="1:46" s="7" customFormat="1" ht="12.75" customHeight="1" x14ac:dyDescent="0.2">
      <c r="A44" s="38">
        <f>IF(SUM(A43:A43)&gt;0,1000,"")</f>
        <v>1000</v>
      </c>
      <c r="B44" s="38"/>
      <c r="C44" s="38"/>
      <c r="D44" s="45" t="s">
        <v>51</v>
      </c>
      <c r="E44" s="45" t="s">
        <v>52</v>
      </c>
      <c r="F44" s="26"/>
      <c r="G44" s="51">
        <v>29620</v>
      </c>
      <c r="H44" s="51">
        <v>23650</v>
      </c>
      <c r="I44" s="50">
        <v>0.20155300472653612</v>
      </c>
      <c r="J44" s="51">
        <v>5970</v>
      </c>
      <c r="K44" s="51" t="s">
        <v>29</v>
      </c>
      <c r="L44" s="51"/>
      <c r="M44" s="51" t="s">
        <v>29</v>
      </c>
      <c r="N44" s="52">
        <v>3.9899999999999998E-2</v>
      </c>
      <c r="O44" s="51">
        <v>1.0000000000000001E-5</v>
      </c>
      <c r="P44" s="51">
        <v>229</v>
      </c>
      <c r="Q44" s="51">
        <v>48</v>
      </c>
      <c r="R44" s="51" t="s">
        <v>29</v>
      </c>
      <c r="S44" s="51">
        <v>15995</v>
      </c>
      <c r="T44" s="51">
        <v>26758.00001</v>
      </c>
      <c r="U44" s="39" t="s">
        <v>29</v>
      </c>
      <c r="V44" s="40"/>
      <c r="W44" s="40"/>
      <c r="X44" s="40"/>
      <c r="Y44" s="39"/>
      <c r="Z44" s="39"/>
      <c r="AA44" s="39"/>
      <c r="AB44" s="40"/>
      <c r="AC44" s="31"/>
      <c r="AD44" s="31"/>
      <c r="AE44" s="31"/>
      <c r="AF44" s="41" t="s">
        <v>29</v>
      </c>
      <c r="AG44" s="42" t="s">
        <v>88</v>
      </c>
      <c r="AH44" s="42" t="s">
        <v>29</v>
      </c>
      <c r="AI44" s="42" t="s">
        <v>29</v>
      </c>
      <c r="AJ44" s="42" t="s">
        <v>29</v>
      </c>
      <c r="AK44" s="42" t="s">
        <v>29</v>
      </c>
      <c r="AL44" s="42" t="s">
        <v>29</v>
      </c>
      <c r="AM44" s="42" t="s">
        <v>29</v>
      </c>
      <c r="AN44" s="42" t="s">
        <v>29</v>
      </c>
      <c r="AO44" s="42" t="s">
        <v>29</v>
      </c>
      <c r="AP44" s="42" t="s">
        <v>29</v>
      </c>
      <c r="AQ44" s="42" t="s">
        <v>29</v>
      </c>
      <c r="AR44" s="42" t="s">
        <v>29</v>
      </c>
      <c r="AS44" s="42" t="s">
        <v>29</v>
      </c>
      <c r="AT44" s="43" t="s">
        <v>29</v>
      </c>
    </row>
    <row r="45" spans="1:46" s="7" customFormat="1" ht="12.75" customHeight="1" x14ac:dyDescent="0.2">
      <c r="A45" s="38">
        <f>IF(SUM(A43:A43)&gt;0,2000,"")</f>
        <v>2000</v>
      </c>
      <c r="B45" s="38"/>
      <c r="C45" s="38"/>
      <c r="D45" s="27"/>
      <c r="E45" s="97"/>
      <c r="F45" s="21"/>
      <c r="G45" s="31" t="s">
        <v>29</v>
      </c>
      <c r="H45" s="31"/>
      <c r="I45" s="35" t="s">
        <v>29</v>
      </c>
      <c r="J45" s="31" t="s">
        <v>29</v>
      </c>
      <c r="K45" s="31" t="s">
        <v>29</v>
      </c>
      <c r="L45" s="31"/>
      <c r="M45" s="97"/>
      <c r="N45" s="97"/>
      <c r="O45" s="97"/>
      <c r="P45" s="97"/>
      <c r="Q45" s="97"/>
      <c r="R45" s="97"/>
      <c r="S45" s="97"/>
      <c r="T45" s="97" t="s">
        <v>29</v>
      </c>
      <c r="U45" s="29" t="s">
        <v>29</v>
      </c>
      <c r="V45" s="30"/>
      <c r="W45" s="30"/>
      <c r="X45" s="30"/>
      <c r="Y45" s="29"/>
      <c r="Z45" s="29"/>
      <c r="AA45" s="29"/>
      <c r="AB45" s="30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</row>
    <row r="46" spans="1:46" s="7" customFormat="1" ht="12.75" customHeight="1" x14ac:dyDescent="0.2">
      <c r="A46" s="38">
        <f>IF(SUM(A43:A43)&gt;0,2001,"")</f>
        <v>2001</v>
      </c>
      <c r="B46" s="38"/>
      <c r="C46" s="38"/>
      <c r="D46" s="27"/>
      <c r="E46" s="97"/>
      <c r="F46" s="36"/>
      <c r="G46" s="35" t="s">
        <v>29</v>
      </c>
      <c r="H46" s="29"/>
      <c r="I46" s="35" t="s">
        <v>29</v>
      </c>
      <c r="J46" s="44" t="s">
        <v>29</v>
      </c>
      <c r="K46" s="28" t="s">
        <v>29</v>
      </c>
      <c r="L46" s="28"/>
      <c r="M46" s="20"/>
      <c r="N46" s="20"/>
      <c r="O46" s="20"/>
      <c r="P46" s="29"/>
      <c r="Q46" s="29"/>
      <c r="R46" s="29"/>
      <c r="S46" s="35"/>
      <c r="T46" s="29" t="s">
        <v>29</v>
      </c>
      <c r="U46" s="29" t="s">
        <v>29</v>
      </c>
      <c r="V46" s="30"/>
      <c r="W46" s="30"/>
      <c r="X46" s="30"/>
      <c r="Y46" s="29"/>
      <c r="Z46" s="29"/>
      <c r="AA46" s="29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</row>
    <row r="47" spans="1:46" s="7" customFormat="1" x14ac:dyDescent="0.2">
      <c r="A47" s="90">
        <v>152</v>
      </c>
      <c r="B47" s="115" t="str">
        <f>HYPERLINK("Haendler\"&amp;A47&amp;".jpg",""&amp;A47)</f>
        <v>152</v>
      </c>
      <c r="C47" s="115" t="str">
        <f>HYPERLINK("http://www.diekommunikationsfabrik.de\2017\12_Dezember_2\Haendler\"&amp;B47&amp;".jpg",""&amp;B47)</f>
        <v>152</v>
      </c>
      <c r="D47" s="4" t="s">
        <v>53</v>
      </c>
      <c r="E47" s="5" t="s">
        <v>68</v>
      </c>
      <c r="F47" s="107"/>
      <c r="G47" s="104">
        <v>25690</v>
      </c>
      <c r="H47" s="101"/>
      <c r="I47" s="108" t="s">
        <v>29</v>
      </c>
      <c r="J47" s="98"/>
      <c r="K47" s="98" t="s">
        <v>29</v>
      </c>
      <c r="L47" s="98"/>
      <c r="M47" s="106" t="s">
        <v>86</v>
      </c>
      <c r="N47" s="100"/>
      <c r="O47" s="98">
        <v>1.0000000000000001E-5</v>
      </c>
      <c r="P47" s="101">
        <v>155</v>
      </c>
      <c r="Q47" s="98">
        <v>36</v>
      </c>
      <c r="R47" s="98">
        <v>10000</v>
      </c>
      <c r="S47" s="98"/>
      <c r="T47" s="98" t="s">
        <v>29</v>
      </c>
      <c r="U47" s="109">
        <v>0.77671068387354947</v>
      </c>
      <c r="V47" s="110"/>
      <c r="W47" s="105" t="s">
        <v>89</v>
      </c>
      <c r="X47" s="105"/>
      <c r="Y47" s="105"/>
      <c r="Z47" s="105"/>
      <c r="AA47" s="111"/>
      <c r="AB47" s="111" t="s">
        <v>88</v>
      </c>
      <c r="AC47" s="111"/>
      <c r="AD47" s="105"/>
      <c r="AE47" s="112"/>
      <c r="AF47" s="99"/>
      <c r="AG47" s="102"/>
      <c r="AH47" s="102"/>
      <c r="AI47" s="102"/>
      <c r="AJ47" s="102"/>
      <c r="AK47" s="102"/>
      <c r="AL47" s="102" t="s">
        <v>88</v>
      </c>
      <c r="AM47" s="102"/>
      <c r="AN47" s="102"/>
      <c r="AO47" s="102"/>
      <c r="AP47" s="102"/>
      <c r="AQ47" s="102"/>
      <c r="AR47" s="102"/>
      <c r="AS47" s="102"/>
      <c r="AT47" s="103"/>
    </row>
    <row r="48" spans="1:46" s="7" customFormat="1" ht="12.75" customHeight="1" x14ac:dyDescent="0.2">
      <c r="A48" s="38">
        <f>IF(SUM(A47:A47)&gt;0,1000,"")</f>
        <v>1000</v>
      </c>
      <c r="B48" s="38"/>
      <c r="C48" s="38"/>
      <c r="D48" s="45" t="s">
        <v>53</v>
      </c>
      <c r="E48" s="45" t="s">
        <v>68</v>
      </c>
      <c r="F48" s="26"/>
      <c r="G48" s="51">
        <v>25690</v>
      </c>
      <c r="H48" s="51" t="s">
        <v>29</v>
      </c>
      <c r="I48" s="50" t="s">
        <v>29</v>
      </c>
      <c r="J48" s="51" t="s">
        <v>29</v>
      </c>
      <c r="K48" s="51" t="s">
        <v>29</v>
      </c>
      <c r="L48" s="51"/>
      <c r="M48" s="51" t="s">
        <v>29</v>
      </c>
      <c r="N48" s="52" t="s">
        <v>29</v>
      </c>
      <c r="O48" s="51">
        <v>1.0000000000000001E-5</v>
      </c>
      <c r="P48" s="51">
        <v>155</v>
      </c>
      <c r="Q48" s="51">
        <v>36</v>
      </c>
      <c r="R48" s="51">
        <v>10000</v>
      </c>
      <c r="S48" s="51" t="s">
        <v>29</v>
      </c>
      <c r="T48" s="51" t="s">
        <v>29</v>
      </c>
      <c r="U48" s="39" t="s">
        <v>29</v>
      </c>
      <c r="V48" s="40"/>
      <c r="W48" s="40"/>
      <c r="X48" s="40"/>
      <c r="Y48" s="39"/>
      <c r="Z48" s="39"/>
      <c r="AA48" s="39"/>
      <c r="AB48" s="40"/>
      <c r="AC48" s="31"/>
      <c r="AD48" s="31"/>
      <c r="AE48" s="31"/>
      <c r="AF48" s="41" t="s">
        <v>29</v>
      </c>
      <c r="AG48" s="42" t="s">
        <v>29</v>
      </c>
      <c r="AH48" s="42" t="s">
        <v>29</v>
      </c>
      <c r="AI48" s="42" t="s">
        <v>29</v>
      </c>
      <c r="AJ48" s="42" t="s">
        <v>29</v>
      </c>
      <c r="AK48" s="42" t="s">
        <v>29</v>
      </c>
      <c r="AL48" s="42" t="s">
        <v>88</v>
      </c>
      <c r="AM48" s="42" t="s">
        <v>29</v>
      </c>
      <c r="AN48" s="42" t="s">
        <v>29</v>
      </c>
      <c r="AO48" s="42" t="s">
        <v>29</v>
      </c>
      <c r="AP48" s="42" t="s">
        <v>29</v>
      </c>
      <c r="AQ48" s="42" t="s">
        <v>29</v>
      </c>
      <c r="AR48" s="42" t="s">
        <v>29</v>
      </c>
      <c r="AS48" s="42" t="s">
        <v>29</v>
      </c>
      <c r="AT48" s="43" t="s">
        <v>29</v>
      </c>
    </row>
    <row r="49" spans="1:46" s="7" customFormat="1" ht="12.75" customHeight="1" x14ac:dyDescent="0.2">
      <c r="A49" s="38">
        <f>IF(SUM(A47:A47)&gt;0,2000,"")</f>
        <v>2000</v>
      </c>
      <c r="B49" s="38"/>
      <c r="C49" s="38"/>
      <c r="D49" s="27"/>
      <c r="E49" s="97"/>
      <c r="F49" s="21"/>
      <c r="G49" s="31" t="s">
        <v>29</v>
      </c>
      <c r="H49" s="31"/>
      <c r="I49" s="35" t="s">
        <v>29</v>
      </c>
      <c r="J49" s="31" t="s">
        <v>29</v>
      </c>
      <c r="K49" s="31" t="s">
        <v>29</v>
      </c>
      <c r="L49" s="31"/>
      <c r="M49" s="97"/>
      <c r="N49" s="97"/>
      <c r="O49" s="97"/>
      <c r="P49" s="97"/>
      <c r="Q49" s="97"/>
      <c r="R49" s="97"/>
      <c r="S49" s="97"/>
      <c r="T49" s="97" t="s">
        <v>29</v>
      </c>
      <c r="U49" s="29" t="s">
        <v>29</v>
      </c>
      <c r="V49" s="30"/>
      <c r="W49" s="30"/>
      <c r="X49" s="30"/>
      <c r="Y49" s="29"/>
      <c r="Z49" s="29"/>
      <c r="AA49" s="29"/>
      <c r="AB49" s="30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</row>
    <row r="50" spans="1:46" s="7" customFormat="1" ht="12.75" customHeight="1" x14ac:dyDescent="0.2">
      <c r="A50" s="38">
        <f>IF(SUM(A47:A47)&gt;0,2001,"")</f>
        <v>2001</v>
      </c>
      <c r="B50" s="38"/>
      <c r="C50" s="38"/>
      <c r="D50" s="27"/>
      <c r="E50" s="97"/>
      <c r="F50" s="36"/>
      <c r="G50" s="35" t="s">
        <v>29</v>
      </c>
      <c r="H50" s="29"/>
      <c r="I50" s="35" t="s">
        <v>29</v>
      </c>
      <c r="J50" s="44" t="s">
        <v>29</v>
      </c>
      <c r="K50" s="28" t="s">
        <v>29</v>
      </c>
      <c r="L50" s="28"/>
      <c r="M50" s="20"/>
      <c r="N50" s="20"/>
      <c r="O50" s="20"/>
      <c r="P50" s="29"/>
      <c r="Q50" s="29"/>
      <c r="R50" s="29"/>
      <c r="S50" s="35"/>
      <c r="T50" s="29" t="s">
        <v>29</v>
      </c>
      <c r="U50" s="29" t="s">
        <v>29</v>
      </c>
      <c r="V50" s="30"/>
      <c r="W50" s="30"/>
      <c r="X50" s="30"/>
      <c r="Y50" s="29"/>
      <c r="Z50" s="29"/>
      <c r="AA50" s="29"/>
      <c r="AB50" s="30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</row>
    <row r="51" spans="1:46" s="3" customFormat="1" x14ac:dyDescent="0.2">
      <c r="A51" s="90">
        <v>74</v>
      </c>
      <c r="B51" s="115" t="str">
        <f t="shared" ref="B51:B52" si="6">HYPERLINK("Haendler\"&amp;A51&amp;".jpg",""&amp;A51)</f>
        <v>74</v>
      </c>
      <c r="C51" s="115" t="str">
        <f t="shared" ref="C51:C52" si="7">HYPERLINK("http://www.diekommunikationsfabrik.de\2017\12_Dezember_2\Haendler\"&amp;B51&amp;".jpg",""&amp;B51)</f>
        <v>74</v>
      </c>
      <c r="D51" s="95" t="s">
        <v>45</v>
      </c>
      <c r="E51" s="96" t="s">
        <v>54</v>
      </c>
      <c r="F51" s="107" t="s">
        <v>90</v>
      </c>
      <c r="G51" s="104">
        <v>26690</v>
      </c>
      <c r="H51" s="101">
        <v>22690</v>
      </c>
      <c r="I51" s="108">
        <v>3.7467216185837392E-2</v>
      </c>
      <c r="J51" s="98">
        <v>5700</v>
      </c>
      <c r="K51" s="98">
        <v>4700</v>
      </c>
      <c r="L51" s="98"/>
      <c r="M51" s="106"/>
      <c r="N51" s="100"/>
      <c r="O51" s="98"/>
      <c r="P51" s="101"/>
      <c r="Q51" s="98"/>
      <c r="R51" s="98"/>
      <c r="S51" s="98"/>
      <c r="T51" s="98" t="s">
        <v>29</v>
      </c>
      <c r="U51" s="109"/>
      <c r="V51" s="110"/>
      <c r="W51" s="105"/>
      <c r="X51" s="105"/>
      <c r="Y51" s="105"/>
      <c r="Z51" s="105"/>
      <c r="AA51" s="111"/>
      <c r="AB51" s="111"/>
      <c r="AC51" s="111"/>
      <c r="AD51" s="105"/>
      <c r="AE51" s="112" t="s">
        <v>88</v>
      </c>
      <c r="AF51" s="99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 t="s">
        <v>88</v>
      </c>
      <c r="AR51" s="102"/>
      <c r="AS51" s="102"/>
      <c r="AT51" s="103"/>
    </row>
    <row r="52" spans="1:46" s="3" customFormat="1" x14ac:dyDescent="0.2">
      <c r="A52" s="90">
        <v>88</v>
      </c>
      <c r="B52" s="115" t="str">
        <f t="shared" si="6"/>
        <v>88</v>
      </c>
      <c r="C52" s="115" t="str">
        <f t="shared" si="7"/>
        <v>88</v>
      </c>
      <c r="D52" s="95" t="s">
        <v>45</v>
      </c>
      <c r="E52" s="96" t="s">
        <v>54</v>
      </c>
      <c r="F52" s="107" t="s">
        <v>90</v>
      </c>
      <c r="G52" s="104">
        <v>26690</v>
      </c>
      <c r="H52" s="101">
        <v>21490</v>
      </c>
      <c r="I52" s="108">
        <v>8.2427875608842266E-2</v>
      </c>
      <c r="J52" s="98">
        <v>6900</v>
      </c>
      <c r="K52" s="98">
        <v>4700</v>
      </c>
      <c r="L52" s="98"/>
      <c r="M52" s="106"/>
      <c r="N52" s="100"/>
      <c r="O52" s="98"/>
      <c r="P52" s="101"/>
      <c r="Q52" s="98"/>
      <c r="R52" s="98"/>
      <c r="S52" s="98"/>
      <c r="T52" s="98" t="s">
        <v>29</v>
      </c>
      <c r="U52" s="109"/>
      <c r="V52" s="110"/>
      <c r="W52" s="105"/>
      <c r="X52" s="105"/>
      <c r="Y52" s="105"/>
      <c r="Z52" s="105"/>
      <c r="AA52" s="111"/>
      <c r="AB52" s="111"/>
      <c r="AC52" s="111"/>
      <c r="AD52" s="105"/>
      <c r="AE52" s="112"/>
      <c r="AF52" s="99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 t="s">
        <v>88</v>
      </c>
      <c r="AS52" s="102"/>
      <c r="AT52" s="103"/>
    </row>
    <row r="53" spans="1:46" s="7" customFormat="1" ht="12.75" customHeight="1" x14ac:dyDescent="0.2">
      <c r="A53" s="38">
        <f>IF(SUM(A51:A52)&gt;0,1000,"")</f>
        <v>1000</v>
      </c>
      <c r="B53" s="38"/>
      <c r="C53" s="38"/>
      <c r="D53" s="45" t="s">
        <v>45</v>
      </c>
      <c r="E53" s="45" t="s">
        <v>54</v>
      </c>
      <c r="F53" s="26"/>
      <c r="G53" s="51">
        <v>26690</v>
      </c>
      <c r="H53" s="51">
        <v>22090</v>
      </c>
      <c r="I53" s="50">
        <v>5.9947545897339832E-2</v>
      </c>
      <c r="J53" s="51">
        <v>6300</v>
      </c>
      <c r="K53" s="51">
        <v>4700</v>
      </c>
      <c r="L53" s="51"/>
      <c r="M53" s="51" t="s">
        <v>29</v>
      </c>
      <c r="N53" s="52" t="s">
        <v>29</v>
      </c>
      <c r="O53" s="51" t="s">
        <v>29</v>
      </c>
      <c r="P53" s="51" t="s">
        <v>29</v>
      </c>
      <c r="Q53" s="51" t="s">
        <v>29</v>
      </c>
      <c r="R53" s="51" t="s">
        <v>29</v>
      </c>
      <c r="S53" s="51" t="s">
        <v>29</v>
      </c>
      <c r="T53" s="51" t="s">
        <v>29</v>
      </c>
      <c r="U53" s="39" t="s">
        <v>29</v>
      </c>
      <c r="V53" s="40"/>
      <c r="W53" s="40"/>
      <c r="X53" s="40"/>
      <c r="Y53" s="39"/>
      <c r="Z53" s="39"/>
      <c r="AA53" s="39"/>
      <c r="AB53" s="40"/>
      <c r="AC53" s="31"/>
      <c r="AD53" s="31"/>
      <c r="AE53" s="31"/>
      <c r="AF53" s="41" t="s">
        <v>29</v>
      </c>
      <c r="AG53" s="42" t="s">
        <v>29</v>
      </c>
      <c r="AH53" s="42" t="s">
        <v>29</v>
      </c>
      <c r="AI53" s="42" t="s">
        <v>29</v>
      </c>
      <c r="AJ53" s="42" t="s">
        <v>29</v>
      </c>
      <c r="AK53" s="42" t="s">
        <v>29</v>
      </c>
      <c r="AL53" s="42" t="s">
        <v>29</v>
      </c>
      <c r="AM53" s="42" t="s">
        <v>29</v>
      </c>
      <c r="AN53" s="42" t="s">
        <v>29</v>
      </c>
      <c r="AO53" s="42" t="s">
        <v>29</v>
      </c>
      <c r="AP53" s="42" t="s">
        <v>29</v>
      </c>
      <c r="AQ53" s="42" t="s">
        <v>88</v>
      </c>
      <c r="AR53" s="42" t="s">
        <v>88</v>
      </c>
      <c r="AS53" s="42" t="s">
        <v>29</v>
      </c>
      <c r="AT53" s="43" t="s">
        <v>29</v>
      </c>
    </row>
    <row r="54" spans="1:46" s="7" customFormat="1" ht="12.75" customHeight="1" x14ac:dyDescent="0.2">
      <c r="A54" s="38">
        <f>IF(SUM(A51:A52)&gt;0,2000,"")</f>
        <v>2000</v>
      </c>
      <c r="B54" s="38"/>
      <c r="C54" s="38"/>
      <c r="D54" s="27"/>
      <c r="E54" s="97"/>
      <c r="F54" s="21"/>
      <c r="G54" s="31" t="s">
        <v>29</v>
      </c>
      <c r="H54" s="31"/>
      <c r="I54" s="35" t="s">
        <v>29</v>
      </c>
      <c r="J54" s="31" t="s">
        <v>29</v>
      </c>
      <c r="K54" s="31" t="s">
        <v>29</v>
      </c>
      <c r="L54" s="31"/>
      <c r="M54" s="97"/>
      <c r="N54" s="97"/>
      <c r="O54" s="97"/>
      <c r="P54" s="97"/>
      <c r="Q54" s="97"/>
      <c r="R54" s="97"/>
      <c r="S54" s="97"/>
      <c r="T54" s="97" t="s">
        <v>29</v>
      </c>
      <c r="U54" s="29" t="s">
        <v>29</v>
      </c>
      <c r="V54" s="30"/>
      <c r="W54" s="30"/>
      <c r="X54" s="30"/>
      <c r="Y54" s="29"/>
      <c r="Z54" s="29"/>
      <c r="AA54" s="29"/>
      <c r="AB54" s="30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</row>
    <row r="55" spans="1:46" s="7" customFormat="1" ht="12.75" customHeight="1" x14ac:dyDescent="0.2">
      <c r="A55" s="38">
        <f>IF(SUM(A51:A52)&gt;0,2001,"")</f>
        <v>2001</v>
      </c>
      <c r="B55" s="38"/>
      <c r="C55" s="38"/>
      <c r="D55" s="27"/>
      <c r="E55" s="97"/>
      <c r="F55" s="36"/>
      <c r="G55" s="35" t="s">
        <v>29</v>
      </c>
      <c r="H55" s="29"/>
      <c r="I55" s="35" t="s">
        <v>29</v>
      </c>
      <c r="J55" s="44" t="s">
        <v>29</v>
      </c>
      <c r="K55" s="28" t="s">
        <v>29</v>
      </c>
      <c r="L55" s="28"/>
      <c r="M55" s="20"/>
      <c r="N55" s="20"/>
      <c r="O55" s="20"/>
      <c r="P55" s="29"/>
      <c r="Q55" s="29"/>
      <c r="R55" s="29"/>
      <c r="S55" s="35"/>
      <c r="T55" s="29" t="s">
        <v>29</v>
      </c>
      <c r="U55" s="29" t="s">
        <v>29</v>
      </c>
      <c r="V55" s="30"/>
      <c r="W55" s="30"/>
      <c r="X55" s="30"/>
      <c r="Y55" s="29"/>
      <c r="Z55" s="29"/>
      <c r="AA55" s="29"/>
      <c r="AB55" s="30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</row>
    <row r="56" spans="1:46" s="3" customFormat="1" x14ac:dyDescent="0.2">
      <c r="A56" s="90">
        <v>65</v>
      </c>
      <c r="B56" s="115" t="str">
        <f t="shared" ref="B56:B58" si="8">HYPERLINK("Haendler\"&amp;A56&amp;".jpg",""&amp;A56)</f>
        <v>65</v>
      </c>
      <c r="C56" s="115" t="str">
        <f t="shared" ref="C56:C58" si="9">HYPERLINK("http://www.diekommunikationsfabrik.de\2017\12_Dezember_2\Haendler\"&amp;B56&amp;".jpg",""&amp;B56)</f>
        <v>65</v>
      </c>
      <c r="D56" s="95" t="s">
        <v>55</v>
      </c>
      <c r="E56" s="96" t="s">
        <v>56</v>
      </c>
      <c r="F56" s="107"/>
      <c r="G56" s="104">
        <v>21190</v>
      </c>
      <c r="H56" s="101">
        <v>19990</v>
      </c>
      <c r="I56" s="108">
        <v>5.6630486078338836E-2</v>
      </c>
      <c r="J56" s="98">
        <v>1200</v>
      </c>
      <c r="K56" s="98" t="s">
        <v>29</v>
      </c>
      <c r="L56" s="98"/>
      <c r="M56" s="106"/>
      <c r="N56" s="100"/>
      <c r="O56" s="98"/>
      <c r="P56" s="101"/>
      <c r="Q56" s="98"/>
      <c r="R56" s="98"/>
      <c r="S56" s="98"/>
      <c r="T56" s="98" t="s">
        <v>29</v>
      </c>
      <c r="U56" s="109"/>
      <c r="V56" s="110"/>
      <c r="W56" s="105"/>
      <c r="X56" s="105"/>
      <c r="Y56" s="105"/>
      <c r="Z56" s="105"/>
      <c r="AA56" s="111"/>
      <c r="AB56" s="111"/>
      <c r="AC56" s="111"/>
      <c r="AD56" s="105"/>
      <c r="AE56" s="112"/>
      <c r="AF56" s="99"/>
      <c r="AG56" s="102"/>
      <c r="AH56" s="102"/>
      <c r="AI56" s="102"/>
      <c r="AJ56" s="102" t="s">
        <v>88</v>
      </c>
      <c r="AK56" s="102"/>
      <c r="AL56" s="102"/>
      <c r="AM56" s="102"/>
      <c r="AN56" s="102"/>
      <c r="AO56" s="102"/>
      <c r="AP56" s="102"/>
      <c r="AQ56" s="102"/>
      <c r="AR56" s="102"/>
      <c r="AS56" s="102"/>
      <c r="AT56" s="103"/>
    </row>
    <row r="57" spans="1:46" s="97" customFormat="1" x14ac:dyDescent="0.2">
      <c r="A57" s="90">
        <v>101</v>
      </c>
      <c r="B57" s="115" t="str">
        <f t="shared" si="8"/>
        <v>101</v>
      </c>
      <c r="C57" s="115" t="str">
        <f t="shared" si="9"/>
        <v>101</v>
      </c>
      <c r="D57" s="95" t="s">
        <v>55</v>
      </c>
      <c r="E57" s="96" t="s">
        <v>56</v>
      </c>
      <c r="F57" s="107"/>
      <c r="G57" s="104">
        <v>27540</v>
      </c>
      <c r="H57" s="101">
        <v>20950</v>
      </c>
      <c r="I57" s="108">
        <v>0.16561365286855484</v>
      </c>
      <c r="J57" s="98">
        <v>6590</v>
      </c>
      <c r="K57" s="98">
        <v>2029</v>
      </c>
      <c r="L57" s="98"/>
      <c r="M57" s="106"/>
      <c r="N57" s="100"/>
      <c r="O57" s="98"/>
      <c r="P57" s="101"/>
      <c r="Q57" s="98"/>
      <c r="R57" s="98"/>
      <c r="S57" s="98"/>
      <c r="T57" s="98" t="s">
        <v>29</v>
      </c>
      <c r="U57" s="109" t="s">
        <v>29</v>
      </c>
      <c r="V57" s="110" t="s">
        <v>88</v>
      </c>
      <c r="W57" s="105" t="s">
        <v>83</v>
      </c>
      <c r="X57" s="105"/>
      <c r="Y57" s="105" t="s">
        <v>88</v>
      </c>
      <c r="Z57" s="105"/>
      <c r="AA57" s="111"/>
      <c r="AB57" s="111" t="s">
        <v>88</v>
      </c>
      <c r="AC57" s="111"/>
      <c r="AD57" s="105" t="s">
        <v>91</v>
      </c>
      <c r="AE57" s="112"/>
      <c r="AF57" s="99"/>
      <c r="AG57" s="102"/>
      <c r="AH57" s="102"/>
      <c r="AI57" s="102"/>
      <c r="AJ57" s="102"/>
      <c r="AK57" s="102"/>
      <c r="AL57" s="102"/>
      <c r="AM57" s="102"/>
      <c r="AN57" s="102"/>
      <c r="AO57" s="102" t="s">
        <v>88</v>
      </c>
      <c r="AP57" s="102"/>
      <c r="AQ57" s="102"/>
      <c r="AR57" s="102"/>
      <c r="AS57" s="102"/>
      <c r="AT57" s="103"/>
    </row>
    <row r="58" spans="1:46" s="97" customFormat="1" x14ac:dyDescent="0.2">
      <c r="A58" s="90">
        <v>153</v>
      </c>
      <c r="B58" s="115" t="str">
        <f t="shared" si="8"/>
        <v>153</v>
      </c>
      <c r="C58" s="115" t="str">
        <f t="shared" si="9"/>
        <v>153</v>
      </c>
      <c r="D58" s="95" t="s">
        <v>55</v>
      </c>
      <c r="E58" s="96" t="s">
        <v>56</v>
      </c>
      <c r="F58" s="107"/>
      <c r="G58" s="104">
        <v>22115</v>
      </c>
      <c r="H58" s="101">
        <v>16850</v>
      </c>
      <c r="I58" s="108">
        <v>0.14632602306127063</v>
      </c>
      <c r="J58" s="98">
        <v>5265</v>
      </c>
      <c r="K58" s="98">
        <v>2029</v>
      </c>
      <c r="L58" s="98"/>
      <c r="M58" s="106"/>
      <c r="N58" s="100"/>
      <c r="O58" s="98"/>
      <c r="P58" s="101"/>
      <c r="Q58" s="98"/>
      <c r="R58" s="98"/>
      <c r="S58" s="98"/>
      <c r="T58" s="98" t="s">
        <v>29</v>
      </c>
      <c r="U58" s="109"/>
      <c r="V58" s="110" t="s">
        <v>88</v>
      </c>
      <c r="W58" s="105"/>
      <c r="X58" s="105"/>
      <c r="Y58" s="105"/>
      <c r="Z58" s="105"/>
      <c r="AA58" s="111"/>
      <c r="AB58" s="111" t="s">
        <v>88</v>
      </c>
      <c r="AC58" s="111" t="s">
        <v>88</v>
      </c>
      <c r="AD58" s="105"/>
      <c r="AE58" s="112"/>
      <c r="AF58" s="99"/>
      <c r="AG58" s="102"/>
      <c r="AH58" s="102" t="s">
        <v>88</v>
      </c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3"/>
    </row>
    <row r="59" spans="1:46" s="7" customFormat="1" ht="12.75" customHeight="1" x14ac:dyDescent="0.2">
      <c r="A59" s="38">
        <f>IF(SUM(A56:A58)&gt;0,1000,"")</f>
        <v>1000</v>
      </c>
      <c r="B59" s="38"/>
      <c r="C59" s="38"/>
      <c r="D59" s="45" t="s">
        <v>55</v>
      </c>
      <c r="E59" s="45" t="s">
        <v>56</v>
      </c>
      <c r="F59" s="26"/>
      <c r="G59" s="51">
        <v>23615</v>
      </c>
      <c r="H59" s="51">
        <v>19263.333333333332</v>
      </c>
      <c r="I59" s="50">
        <v>0.12285672066938809</v>
      </c>
      <c r="J59" s="51">
        <v>4351.666666666667</v>
      </c>
      <c r="K59" s="51">
        <v>2029</v>
      </c>
      <c r="L59" s="51"/>
      <c r="M59" s="51" t="s">
        <v>29</v>
      </c>
      <c r="N59" s="52" t="s">
        <v>29</v>
      </c>
      <c r="O59" s="51" t="s">
        <v>29</v>
      </c>
      <c r="P59" s="51" t="s">
        <v>29</v>
      </c>
      <c r="Q59" s="51" t="s">
        <v>29</v>
      </c>
      <c r="R59" s="51" t="s">
        <v>29</v>
      </c>
      <c r="S59" s="51" t="s">
        <v>29</v>
      </c>
      <c r="T59" s="51" t="s">
        <v>29</v>
      </c>
      <c r="U59" s="39" t="s">
        <v>29</v>
      </c>
      <c r="V59" s="40"/>
      <c r="W59" s="40"/>
      <c r="X59" s="40"/>
      <c r="Y59" s="39"/>
      <c r="Z59" s="39"/>
      <c r="AA59" s="39"/>
      <c r="AB59" s="40"/>
      <c r="AC59" s="31"/>
      <c r="AD59" s="31"/>
      <c r="AE59" s="31"/>
      <c r="AF59" s="41" t="s">
        <v>29</v>
      </c>
      <c r="AG59" s="119" t="s">
        <v>29</v>
      </c>
      <c r="AH59" s="102" t="s">
        <v>88</v>
      </c>
      <c r="AI59" s="42" t="s">
        <v>29</v>
      </c>
      <c r="AJ59" s="42" t="s">
        <v>88</v>
      </c>
      <c r="AK59" s="42" t="s">
        <v>29</v>
      </c>
      <c r="AL59" s="42" t="s">
        <v>29</v>
      </c>
      <c r="AM59" s="42" t="s">
        <v>29</v>
      </c>
      <c r="AN59" s="42" t="s">
        <v>29</v>
      </c>
      <c r="AO59" s="42" t="s">
        <v>88</v>
      </c>
      <c r="AP59" s="42" t="s">
        <v>29</v>
      </c>
      <c r="AQ59" s="42" t="s">
        <v>29</v>
      </c>
      <c r="AR59" s="42" t="s">
        <v>29</v>
      </c>
      <c r="AS59" s="42" t="s">
        <v>29</v>
      </c>
      <c r="AT59" s="43" t="s">
        <v>29</v>
      </c>
    </row>
    <row r="60" spans="1:46" s="7" customFormat="1" ht="12.75" customHeight="1" x14ac:dyDescent="0.2">
      <c r="A60" s="38">
        <f>IF(SUM(A56:A58)&gt;0,2000,"")</f>
        <v>2000</v>
      </c>
      <c r="B60" s="38"/>
      <c r="C60" s="38"/>
      <c r="D60" s="27"/>
      <c r="E60" s="97"/>
      <c r="F60" s="21"/>
      <c r="G60" s="31" t="s">
        <v>29</v>
      </c>
      <c r="H60" s="31"/>
      <c r="I60" s="35" t="s">
        <v>29</v>
      </c>
      <c r="J60" s="31" t="s">
        <v>29</v>
      </c>
      <c r="K60" s="31" t="s">
        <v>29</v>
      </c>
      <c r="L60" s="31"/>
      <c r="M60" s="97"/>
      <c r="N60" s="97"/>
      <c r="O60" s="97"/>
      <c r="P60" s="97"/>
      <c r="Q60" s="97"/>
      <c r="R60" s="97"/>
      <c r="S60" s="97"/>
      <c r="T60" s="97" t="s">
        <v>29</v>
      </c>
      <c r="U60" s="29" t="s">
        <v>29</v>
      </c>
      <c r="V60" s="30"/>
      <c r="W60" s="30"/>
      <c r="X60" s="30"/>
      <c r="Y60" s="29"/>
      <c r="Z60" s="29"/>
      <c r="AA60" s="29"/>
      <c r="AB60" s="30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</row>
    <row r="61" spans="1:46" s="7" customFormat="1" ht="12.75" customHeight="1" x14ac:dyDescent="0.2">
      <c r="A61" s="38">
        <f>IF(SUM(A56:A58)&gt;0,2001,"")</f>
        <v>2001</v>
      </c>
      <c r="B61" s="38"/>
      <c r="C61" s="38"/>
      <c r="D61" s="27"/>
      <c r="E61" s="97"/>
      <c r="F61" s="36"/>
      <c r="G61" s="35" t="s">
        <v>29</v>
      </c>
      <c r="H61" s="29"/>
      <c r="I61" s="35" t="s">
        <v>29</v>
      </c>
      <c r="J61" s="44" t="s">
        <v>29</v>
      </c>
      <c r="K61" s="28" t="s">
        <v>29</v>
      </c>
      <c r="L61" s="28"/>
      <c r="M61" s="20"/>
      <c r="N61" s="20"/>
      <c r="O61" s="20"/>
      <c r="P61" s="29"/>
      <c r="Q61" s="29"/>
      <c r="R61" s="29"/>
      <c r="S61" s="35"/>
      <c r="T61" s="29" t="s">
        <v>29</v>
      </c>
      <c r="U61" s="29" t="s">
        <v>29</v>
      </c>
      <c r="V61" s="30"/>
      <c r="W61" s="30"/>
      <c r="X61" s="30"/>
      <c r="Y61" s="29"/>
      <c r="Z61" s="29"/>
      <c r="AA61" s="29"/>
      <c r="AB61" s="30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</row>
    <row r="62" spans="1:46" s="3" customFormat="1" x14ac:dyDescent="0.2">
      <c r="A62" s="90">
        <v>21</v>
      </c>
      <c r="B62" s="115" t="str">
        <f>HYPERLINK("Haendler\"&amp;A62&amp;".jpg",""&amp;A62)</f>
        <v>21</v>
      </c>
      <c r="C62" s="115" t="str">
        <f>HYPERLINK("http://www.diekommunikationsfabrik.de\2017\12_Dezember_2\Haendler\"&amp;B62&amp;".jpg",""&amp;B62)</f>
        <v>21</v>
      </c>
      <c r="D62" s="95" t="s">
        <v>59</v>
      </c>
      <c r="E62" s="96" t="s">
        <v>84</v>
      </c>
      <c r="F62" s="107"/>
      <c r="G62" s="104">
        <v>29745</v>
      </c>
      <c r="H62" s="101">
        <v>24990</v>
      </c>
      <c r="I62" s="108">
        <v>0.15985879979828543</v>
      </c>
      <c r="J62" s="98">
        <v>4755</v>
      </c>
      <c r="K62" s="98" t="s">
        <v>29</v>
      </c>
      <c r="L62" s="98"/>
      <c r="M62" s="106" t="s">
        <v>86</v>
      </c>
      <c r="N62" s="100"/>
      <c r="O62" s="98">
        <v>1741</v>
      </c>
      <c r="P62" s="101">
        <v>249</v>
      </c>
      <c r="Q62" s="98">
        <v>36</v>
      </c>
      <c r="R62" s="98">
        <v>10000</v>
      </c>
      <c r="S62" s="98"/>
      <c r="T62" s="98" t="s">
        <v>29</v>
      </c>
      <c r="U62" s="109">
        <v>0.63022452504317794</v>
      </c>
      <c r="V62" s="110"/>
      <c r="W62" s="105"/>
      <c r="X62" s="105"/>
      <c r="Y62" s="105"/>
      <c r="Z62" s="105"/>
      <c r="AA62" s="111" t="s">
        <v>88</v>
      </c>
      <c r="AB62" s="111" t="s">
        <v>88</v>
      </c>
      <c r="AC62" s="111" t="s">
        <v>88</v>
      </c>
      <c r="AD62" s="105"/>
      <c r="AE62" s="112"/>
      <c r="AF62" s="99"/>
      <c r="AG62" s="102"/>
      <c r="AH62" s="102"/>
      <c r="AI62" s="102"/>
      <c r="AJ62" s="102"/>
      <c r="AK62" s="102" t="s">
        <v>88</v>
      </c>
      <c r="AL62" s="102"/>
      <c r="AM62" s="102"/>
      <c r="AN62" s="102"/>
      <c r="AO62" s="102"/>
      <c r="AP62" s="102"/>
      <c r="AQ62" s="102"/>
      <c r="AR62" s="102"/>
      <c r="AS62" s="102"/>
      <c r="AT62" s="103"/>
    </row>
    <row r="63" spans="1:46" s="7" customFormat="1" ht="12.75" customHeight="1" x14ac:dyDescent="0.2">
      <c r="A63" s="38">
        <f>IF(SUM(A62:A62)&gt;0,1000,"")</f>
        <v>1000</v>
      </c>
      <c r="B63" s="38"/>
      <c r="C63" s="38"/>
      <c r="D63" s="45" t="s">
        <v>59</v>
      </c>
      <c r="E63" s="45" t="s">
        <v>84</v>
      </c>
      <c r="F63" s="26"/>
      <c r="G63" s="51">
        <v>29745</v>
      </c>
      <c r="H63" s="51">
        <v>24990</v>
      </c>
      <c r="I63" s="50">
        <v>0.15985879979828543</v>
      </c>
      <c r="J63" s="51">
        <v>4755</v>
      </c>
      <c r="K63" s="51" t="s">
        <v>29</v>
      </c>
      <c r="L63" s="51"/>
      <c r="M63" s="51" t="s">
        <v>29</v>
      </c>
      <c r="N63" s="52" t="s">
        <v>29</v>
      </c>
      <c r="O63" s="51">
        <v>1741</v>
      </c>
      <c r="P63" s="51">
        <v>249</v>
      </c>
      <c r="Q63" s="51">
        <v>36</v>
      </c>
      <c r="R63" s="51">
        <v>10000</v>
      </c>
      <c r="S63" s="51" t="s">
        <v>29</v>
      </c>
      <c r="T63" s="51" t="s">
        <v>29</v>
      </c>
      <c r="U63" s="39" t="s">
        <v>29</v>
      </c>
      <c r="V63" s="40"/>
      <c r="W63" s="40"/>
      <c r="X63" s="40"/>
      <c r="Y63" s="39"/>
      <c r="Z63" s="39"/>
      <c r="AA63" s="39"/>
      <c r="AB63" s="40"/>
      <c r="AC63" s="31"/>
      <c r="AD63" s="31"/>
      <c r="AE63" s="31"/>
      <c r="AF63" s="41" t="s">
        <v>29</v>
      </c>
      <c r="AG63" s="42" t="s">
        <v>29</v>
      </c>
      <c r="AH63" s="42" t="s">
        <v>29</v>
      </c>
      <c r="AI63" s="42" t="s">
        <v>29</v>
      </c>
      <c r="AJ63" s="42" t="s">
        <v>29</v>
      </c>
      <c r="AK63" s="42" t="s">
        <v>88</v>
      </c>
      <c r="AL63" s="42" t="s">
        <v>29</v>
      </c>
      <c r="AM63" s="42" t="s">
        <v>29</v>
      </c>
      <c r="AN63" s="42" t="s">
        <v>29</v>
      </c>
      <c r="AO63" s="42" t="s">
        <v>29</v>
      </c>
      <c r="AP63" s="42" t="s">
        <v>29</v>
      </c>
      <c r="AQ63" s="42" t="s">
        <v>29</v>
      </c>
      <c r="AR63" s="42" t="s">
        <v>29</v>
      </c>
      <c r="AS63" s="42" t="s">
        <v>29</v>
      </c>
      <c r="AT63" s="43" t="s">
        <v>29</v>
      </c>
    </row>
    <row r="64" spans="1:46" s="7" customFormat="1" ht="12.75" customHeight="1" x14ac:dyDescent="0.2">
      <c r="A64" s="38">
        <f>IF(SUM(A62:A62)&gt;0,2000,"")</f>
        <v>2000</v>
      </c>
      <c r="B64" s="38"/>
      <c r="C64" s="38"/>
      <c r="D64" s="27"/>
      <c r="E64" s="97"/>
      <c r="F64" s="21"/>
      <c r="G64" s="31" t="s">
        <v>29</v>
      </c>
      <c r="H64" s="31"/>
      <c r="I64" s="35" t="s">
        <v>29</v>
      </c>
      <c r="J64" s="31" t="s">
        <v>29</v>
      </c>
      <c r="K64" s="31" t="s">
        <v>29</v>
      </c>
      <c r="L64" s="31"/>
      <c r="M64" s="97"/>
      <c r="N64" s="97"/>
      <c r="O64" s="97"/>
      <c r="P64" s="97"/>
      <c r="Q64" s="97"/>
      <c r="R64" s="97"/>
      <c r="S64" s="97"/>
      <c r="T64" s="97" t="s">
        <v>29</v>
      </c>
      <c r="U64" s="29" t="s">
        <v>29</v>
      </c>
      <c r="V64" s="30"/>
      <c r="W64" s="30"/>
      <c r="X64" s="30"/>
      <c r="Y64" s="29"/>
      <c r="Z64" s="29"/>
      <c r="AA64" s="29"/>
      <c r="AB64" s="30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</row>
    <row r="65" spans="1:46" s="7" customFormat="1" x14ac:dyDescent="0.2">
      <c r="A65" s="38">
        <f>IF(SUM(A62:A62)&gt;0,2001,"")</f>
        <v>2001</v>
      </c>
      <c r="B65" s="38"/>
      <c r="C65" s="38"/>
      <c r="D65" s="27"/>
      <c r="E65" s="97"/>
      <c r="F65" s="36"/>
      <c r="G65" s="35" t="s">
        <v>29</v>
      </c>
      <c r="H65" s="29"/>
      <c r="I65" s="35" t="s">
        <v>29</v>
      </c>
      <c r="J65" s="44" t="s">
        <v>29</v>
      </c>
      <c r="K65" s="28" t="s">
        <v>29</v>
      </c>
      <c r="L65" s="28"/>
      <c r="M65" s="20"/>
      <c r="N65" s="20"/>
      <c r="O65" s="20"/>
      <c r="P65" s="29"/>
      <c r="Q65" s="29"/>
      <c r="R65" s="29"/>
      <c r="S65" s="35"/>
      <c r="T65" s="29" t="s">
        <v>29</v>
      </c>
      <c r="U65" s="29" t="s">
        <v>29</v>
      </c>
      <c r="V65" s="30"/>
      <c r="W65" s="30"/>
      <c r="X65" s="30"/>
      <c r="Y65" s="29"/>
      <c r="Z65" s="29"/>
      <c r="AA65" s="29"/>
      <c r="AB65" s="30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</row>
    <row r="66" spans="1:46" s="3" customFormat="1" x14ac:dyDescent="0.2">
      <c r="A66" s="90">
        <v>33</v>
      </c>
      <c r="B66" s="115" t="str">
        <f>HYPERLINK("Haendler\"&amp;A66&amp;".jpg",""&amp;A66)</f>
        <v>33</v>
      </c>
      <c r="C66" s="115" t="str">
        <f>HYPERLINK("http://www.diekommunikationsfabrik.de\2017\12_Dezember_2\Haendler\"&amp;B66&amp;".jpg",""&amp;B66)</f>
        <v>33</v>
      </c>
      <c r="D66" s="95" t="s">
        <v>60</v>
      </c>
      <c r="E66" s="96">
        <v>3008</v>
      </c>
      <c r="F66" s="107"/>
      <c r="G66" s="104">
        <v>27050</v>
      </c>
      <c r="H66" s="101"/>
      <c r="I66" s="108" t="s">
        <v>29</v>
      </c>
      <c r="J66" s="98" t="s">
        <v>29</v>
      </c>
      <c r="K66" s="98" t="s">
        <v>29</v>
      </c>
      <c r="L66" s="98"/>
      <c r="M66" s="106" t="s">
        <v>86</v>
      </c>
      <c r="N66" s="100"/>
      <c r="O66" s="98">
        <v>1E-4</v>
      </c>
      <c r="P66" s="101">
        <v>259</v>
      </c>
      <c r="Q66" s="98">
        <v>48</v>
      </c>
      <c r="R66" s="98">
        <v>10000</v>
      </c>
      <c r="S66" s="98"/>
      <c r="T66" s="98" t="s">
        <v>29</v>
      </c>
      <c r="U66" s="109">
        <v>0.52819733965844406</v>
      </c>
      <c r="V66" s="110"/>
      <c r="W66" s="105"/>
      <c r="X66" s="105"/>
      <c r="Y66" s="105"/>
      <c r="Z66" s="105"/>
      <c r="AA66" s="111"/>
      <c r="AB66" s="111" t="s">
        <v>88</v>
      </c>
      <c r="AC66" s="111" t="s">
        <v>88</v>
      </c>
      <c r="AD66" s="105"/>
      <c r="AE66" s="112"/>
      <c r="AF66" s="99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 t="s">
        <v>88</v>
      </c>
      <c r="AQ66" s="102"/>
      <c r="AR66" s="102"/>
      <c r="AS66" s="102"/>
      <c r="AT66" s="103"/>
    </row>
    <row r="67" spans="1:46" s="7" customFormat="1" ht="12.75" customHeight="1" x14ac:dyDescent="0.2">
      <c r="A67" s="38">
        <f>IF(SUM(A66:A66)&gt;0,1000,"")</f>
        <v>1000</v>
      </c>
      <c r="B67" s="38"/>
      <c r="C67" s="38"/>
      <c r="D67" s="45" t="s">
        <v>60</v>
      </c>
      <c r="E67" s="45">
        <v>3008</v>
      </c>
      <c r="F67" s="26"/>
      <c r="G67" s="51">
        <v>27050</v>
      </c>
      <c r="H67" s="51" t="s">
        <v>29</v>
      </c>
      <c r="I67" s="50" t="s">
        <v>29</v>
      </c>
      <c r="J67" s="51" t="s">
        <v>29</v>
      </c>
      <c r="K67" s="51" t="s">
        <v>29</v>
      </c>
      <c r="L67" s="51"/>
      <c r="M67" s="51" t="s">
        <v>29</v>
      </c>
      <c r="N67" s="52" t="s">
        <v>29</v>
      </c>
      <c r="O67" s="51">
        <v>1E-4</v>
      </c>
      <c r="P67" s="51">
        <v>259</v>
      </c>
      <c r="Q67" s="51">
        <v>48</v>
      </c>
      <c r="R67" s="51">
        <v>10000</v>
      </c>
      <c r="S67" s="51" t="s">
        <v>29</v>
      </c>
      <c r="T67" s="51" t="s">
        <v>29</v>
      </c>
      <c r="U67" s="39" t="s">
        <v>29</v>
      </c>
      <c r="V67" s="40"/>
      <c r="W67" s="40"/>
      <c r="X67" s="40"/>
      <c r="Y67" s="39"/>
      <c r="Z67" s="39"/>
      <c r="AA67" s="39"/>
      <c r="AB67" s="40"/>
      <c r="AC67" s="31"/>
      <c r="AD67" s="31"/>
      <c r="AE67" s="31"/>
      <c r="AF67" s="41" t="s">
        <v>29</v>
      </c>
      <c r="AG67" s="42" t="s">
        <v>29</v>
      </c>
      <c r="AH67" s="42" t="s">
        <v>29</v>
      </c>
      <c r="AI67" s="42" t="s">
        <v>29</v>
      </c>
      <c r="AJ67" s="42" t="s">
        <v>29</v>
      </c>
      <c r="AK67" s="42" t="s">
        <v>29</v>
      </c>
      <c r="AL67" s="42" t="s">
        <v>29</v>
      </c>
      <c r="AM67" s="42" t="s">
        <v>29</v>
      </c>
      <c r="AN67" s="42" t="s">
        <v>29</v>
      </c>
      <c r="AO67" s="42" t="s">
        <v>29</v>
      </c>
      <c r="AP67" s="42" t="s">
        <v>88</v>
      </c>
      <c r="AQ67" s="42" t="s">
        <v>29</v>
      </c>
      <c r="AR67" s="42" t="s">
        <v>29</v>
      </c>
      <c r="AS67" s="42" t="s">
        <v>29</v>
      </c>
      <c r="AT67" s="43" t="s">
        <v>29</v>
      </c>
    </row>
    <row r="68" spans="1:46" s="7" customFormat="1" ht="12.75" customHeight="1" x14ac:dyDescent="0.2">
      <c r="A68" s="38">
        <f>IF(SUM(A66:A66)&gt;0,2000,"")</f>
        <v>2000</v>
      </c>
      <c r="B68" s="38"/>
      <c r="C68" s="38"/>
      <c r="D68" s="27"/>
      <c r="E68" s="97"/>
      <c r="F68" s="21"/>
      <c r="G68" s="31" t="s">
        <v>29</v>
      </c>
      <c r="H68" s="31"/>
      <c r="I68" s="35" t="s">
        <v>29</v>
      </c>
      <c r="J68" s="31" t="s">
        <v>29</v>
      </c>
      <c r="K68" s="31" t="s">
        <v>29</v>
      </c>
      <c r="L68" s="31"/>
      <c r="M68" s="97"/>
      <c r="N68" s="97"/>
      <c r="O68" s="97"/>
      <c r="P68" s="97"/>
      <c r="Q68" s="97"/>
      <c r="R68" s="97"/>
      <c r="S68" s="97"/>
      <c r="T68" s="97" t="s">
        <v>29</v>
      </c>
      <c r="U68" s="29" t="s">
        <v>29</v>
      </c>
      <c r="V68" s="30"/>
      <c r="W68" s="30"/>
      <c r="X68" s="30"/>
      <c r="Y68" s="29"/>
      <c r="Z68" s="29"/>
      <c r="AA68" s="29"/>
      <c r="AB68" s="30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</row>
    <row r="69" spans="1:46" s="7" customFormat="1" ht="12.75" customHeight="1" x14ac:dyDescent="0.2">
      <c r="A69" s="38">
        <f>IF(SUM(A66:A66)&gt;0,2001,"")</f>
        <v>2001</v>
      </c>
      <c r="B69" s="38"/>
      <c r="C69" s="38"/>
      <c r="D69" s="27"/>
      <c r="E69" s="97"/>
      <c r="F69" s="36"/>
      <c r="G69" s="35" t="s">
        <v>29</v>
      </c>
      <c r="H69" s="29"/>
      <c r="I69" s="35" t="s">
        <v>29</v>
      </c>
      <c r="J69" s="44" t="s">
        <v>29</v>
      </c>
      <c r="K69" s="28" t="s">
        <v>29</v>
      </c>
      <c r="L69" s="28"/>
      <c r="M69" s="20"/>
      <c r="N69" s="20"/>
      <c r="O69" s="20"/>
      <c r="P69" s="29"/>
      <c r="Q69" s="29"/>
      <c r="R69" s="29"/>
      <c r="S69" s="35"/>
      <c r="T69" s="29" t="s">
        <v>29</v>
      </c>
      <c r="U69" s="29" t="s">
        <v>29</v>
      </c>
      <c r="V69" s="30"/>
      <c r="W69" s="30"/>
      <c r="X69" s="30"/>
      <c r="Y69" s="29"/>
      <c r="Z69" s="29"/>
      <c r="AA69" s="29"/>
      <c r="AB69" s="30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</row>
    <row r="70" spans="1:46" s="3" customFormat="1" x14ac:dyDescent="0.2">
      <c r="A70" s="90">
        <v>82</v>
      </c>
      <c r="B70" s="115" t="str">
        <f>HYPERLINK("Haendler\"&amp;A70&amp;".jpg",""&amp;A70)</f>
        <v>82</v>
      </c>
      <c r="C70" s="115" t="str">
        <f>HYPERLINK("http://www.diekommunikationsfabrik.de\2017\12_Dezember_2\Haendler\"&amp;B70&amp;".jpg",""&amp;B70)</f>
        <v>82</v>
      </c>
      <c r="D70" s="95" t="s">
        <v>57</v>
      </c>
      <c r="E70" s="96" t="s">
        <v>75</v>
      </c>
      <c r="F70" s="107"/>
      <c r="G70" s="104">
        <v>21390</v>
      </c>
      <c r="H70" s="101">
        <v>17990</v>
      </c>
      <c r="I70" s="108">
        <v>5.6100981767180924E-2</v>
      </c>
      <c r="J70" s="98">
        <v>3400</v>
      </c>
      <c r="K70" s="98">
        <v>2200</v>
      </c>
      <c r="L70" s="98"/>
      <c r="M70" s="106"/>
      <c r="N70" s="100"/>
      <c r="O70" s="98"/>
      <c r="P70" s="101"/>
      <c r="Q70" s="98"/>
      <c r="R70" s="98"/>
      <c r="S70" s="98"/>
      <c r="T70" s="98" t="s">
        <v>29</v>
      </c>
      <c r="U70" s="109"/>
      <c r="V70" s="110"/>
      <c r="W70" s="105"/>
      <c r="X70" s="105"/>
      <c r="Y70" s="105"/>
      <c r="Z70" s="105"/>
      <c r="AA70" s="111"/>
      <c r="AB70" s="111"/>
      <c r="AC70" s="111"/>
      <c r="AD70" s="105"/>
      <c r="AE70" s="112"/>
      <c r="AF70" s="99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 t="s">
        <v>88</v>
      </c>
      <c r="AQ70" s="102"/>
      <c r="AR70" s="102"/>
      <c r="AS70" s="102"/>
      <c r="AT70" s="103"/>
    </row>
    <row r="71" spans="1:46" s="7" customFormat="1" ht="12.75" customHeight="1" x14ac:dyDescent="0.2">
      <c r="A71" s="38">
        <f>IF(SUM(A70:A70)&gt;0,1000,"")</f>
        <v>1000</v>
      </c>
      <c r="B71" s="38"/>
      <c r="C71" s="38"/>
      <c r="D71" s="45" t="s">
        <v>57</v>
      </c>
      <c r="E71" s="45" t="s">
        <v>75</v>
      </c>
      <c r="F71" s="26"/>
      <c r="G71" s="51">
        <v>21390</v>
      </c>
      <c r="H71" s="51">
        <v>17990</v>
      </c>
      <c r="I71" s="50">
        <v>5.6100981767180924E-2</v>
      </c>
      <c r="J71" s="51">
        <v>3400</v>
      </c>
      <c r="K71" s="51">
        <v>2200</v>
      </c>
      <c r="L71" s="51"/>
      <c r="M71" s="51" t="s">
        <v>29</v>
      </c>
      <c r="N71" s="52" t="s">
        <v>29</v>
      </c>
      <c r="O71" s="51" t="s">
        <v>29</v>
      </c>
      <c r="P71" s="51" t="s">
        <v>29</v>
      </c>
      <c r="Q71" s="51" t="s">
        <v>29</v>
      </c>
      <c r="R71" s="51" t="s">
        <v>29</v>
      </c>
      <c r="S71" s="51" t="s">
        <v>29</v>
      </c>
      <c r="T71" s="51" t="s">
        <v>29</v>
      </c>
      <c r="U71" s="39" t="s">
        <v>29</v>
      </c>
      <c r="V71" s="40"/>
      <c r="W71" s="40"/>
      <c r="X71" s="40"/>
      <c r="Y71" s="39"/>
      <c r="Z71" s="39"/>
      <c r="AA71" s="39"/>
      <c r="AB71" s="40"/>
      <c r="AC71" s="31"/>
      <c r="AD71" s="31"/>
      <c r="AE71" s="31"/>
      <c r="AF71" s="41" t="s">
        <v>29</v>
      </c>
      <c r="AG71" s="42" t="s">
        <v>29</v>
      </c>
      <c r="AH71" s="42" t="s">
        <v>29</v>
      </c>
      <c r="AI71" s="42" t="s">
        <v>29</v>
      </c>
      <c r="AJ71" s="42" t="s">
        <v>29</v>
      </c>
      <c r="AK71" s="42" t="s">
        <v>29</v>
      </c>
      <c r="AL71" s="42" t="s">
        <v>29</v>
      </c>
      <c r="AM71" s="42" t="s">
        <v>29</v>
      </c>
      <c r="AN71" s="42" t="s">
        <v>29</v>
      </c>
      <c r="AO71" s="42" t="s">
        <v>29</v>
      </c>
      <c r="AP71" s="42" t="s">
        <v>88</v>
      </c>
      <c r="AQ71" s="42" t="s">
        <v>29</v>
      </c>
      <c r="AR71" s="42" t="s">
        <v>29</v>
      </c>
      <c r="AS71" s="42" t="s">
        <v>29</v>
      </c>
      <c r="AT71" s="43" t="s">
        <v>29</v>
      </c>
    </row>
    <row r="72" spans="1:46" s="7" customFormat="1" ht="12.75" customHeight="1" x14ac:dyDescent="0.2">
      <c r="A72" s="38">
        <f>IF(SUM(A70:A70)&gt;0,2000,"")</f>
        <v>2000</v>
      </c>
      <c r="B72" s="38"/>
      <c r="C72" s="38"/>
      <c r="D72" s="27"/>
      <c r="E72" s="97"/>
      <c r="F72" s="21"/>
      <c r="G72" s="31" t="s">
        <v>29</v>
      </c>
      <c r="H72" s="31"/>
      <c r="I72" s="35" t="s">
        <v>29</v>
      </c>
      <c r="J72" s="31" t="s">
        <v>29</v>
      </c>
      <c r="K72" s="31" t="s">
        <v>29</v>
      </c>
      <c r="L72" s="31"/>
      <c r="M72" s="97"/>
      <c r="N72" s="97"/>
      <c r="O72" s="97"/>
      <c r="P72" s="97"/>
      <c r="Q72" s="97"/>
      <c r="R72" s="97"/>
      <c r="S72" s="97"/>
      <c r="T72" s="97" t="s">
        <v>29</v>
      </c>
      <c r="U72" s="29" t="s">
        <v>29</v>
      </c>
      <c r="V72" s="30"/>
      <c r="W72" s="30"/>
      <c r="X72" s="30"/>
      <c r="Y72" s="29"/>
      <c r="Z72" s="29"/>
      <c r="AA72" s="29"/>
      <c r="AB72" s="30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</row>
    <row r="73" spans="1:46" s="7" customFormat="1" ht="12.75" customHeight="1" x14ac:dyDescent="0.2">
      <c r="A73" s="38">
        <f>IF(SUM(A70:A70)&gt;0,2001,"")</f>
        <v>2001</v>
      </c>
      <c r="B73" s="38"/>
      <c r="C73" s="38"/>
      <c r="D73" s="27"/>
      <c r="E73" s="97"/>
      <c r="F73" s="36"/>
      <c r="G73" s="35" t="s">
        <v>29</v>
      </c>
      <c r="H73" s="29"/>
      <c r="I73" s="35" t="s">
        <v>29</v>
      </c>
      <c r="J73" s="44" t="s">
        <v>29</v>
      </c>
      <c r="K73" s="28" t="s">
        <v>29</v>
      </c>
      <c r="L73" s="28"/>
      <c r="M73" s="20"/>
      <c r="N73" s="20"/>
      <c r="O73" s="20"/>
      <c r="P73" s="29"/>
      <c r="Q73" s="29"/>
      <c r="R73" s="29"/>
      <c r="S73" s="35"/>
      <c r="T73" s="29" t="s">
        <v>29</v>
      </c>
      <c r="U73" s="29" t="s">
        <v>29</v>
      </c>
      <c r="V73" s="30"/>
      <c r="W73" s="30"/>
      <c r="X73" s="30"/>
      <c r="Y73" s="29"/>
      <c r="Z73" s="29"/>
      <c r="AA73" s="29"/>
      <c r="AB73" s="30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</row>
    <row r="74" spans="1:46" s="3" customFormat="1" x14ac:dyDescent="0.2">
      <c r="A74" s="90">
        <v>38</v>
      </c>
      <c r="B74" s="115" t="str">
        <f>HYPERLINK("Haendler\"&amp;A74&amp;".jpg",""&amp;A74)</f>
        <v>38</v>
      </c>
      <c r="C74" s="115" t="str">
        <f>HYPERLINK("http://www.diekommunikationsfabrik.de\2017\12_Dezember_2\Haendler\"&amp;B74&amp;".jpg",""&amp;B74)</f>
        <v>38</v>
      </c>
      <c r="D74" s="95" t="s">
        <v>58</v>
      </c>
      <c r="E74" s="96" t="s">
        <v>82</v>
      </c>
      <c r="F74" s="107"/>
      <c r="G74" s="104">
        <v>24990</v>
      </c>
      <c r="H74" s="101"/>
      <c r="I74" s="108" t="s">
        <v>29</v>
      </c>
      <c r="J74" s="98"/>
      <c r="K74" s="98" t="s">
        <v>29</v>
      </c>
      <c r="L74" s="98"/>
      <c r="M74" s="106"/>
      <c r="N74" s="100"/>
      <c r="O74" s="98"/>
      <c r="P74" s="101"/>
      <c r="Q74" s="98"/>
      <c r="R74" s="98"/>
      <c r="S74" s="98"/>
      <c r="T74" s="98" t="s">
        <v>29</v>
      </c>
      <c r="U74" s="109" t="s">
        <v>29</v>
      </c>
      <c r="V74" s="110"/>
      <c r="W74" s="105"/>
      <c r="X74" s="105"/>
      <c r="Y74" s="105"/>
      <c r="Z74" s="105"/>
      <c r="AA74" s="111"/>
      <c r="AB74" s="111"/>
      <c r="AC74" s="111"/>
      <c r="AD74" s="105"/>
      <c r="AE74" s="112"/>
      <c r="AF74" s="99"/>
      <c r="AG74" s="102"/>
      <c r="AH74" s="102" t="s">
        <v>88</v>
      </c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3"/>
    </row>
    <row r="75" spans="1:46" s="7" customFormat="1" ht="12.75" customHeight="1" x14ac:dyDescent="0.2">
      <c r="A75" s="38">
        <f>IF(SUM(A74:A74)&gt;0,1000,"")</f>
        <v>1000</v>
      </c>
      <c r="B75" s="38"/>
      <c r="C75" s="38"/>
      <c r="D75" s="45" t="s">
        <v>58</v>
      </c>
      <c r="E75" s="45" t="s">
        <v>82</v>
      </c>
      <c r="F75" s="26"/>
      <c r="G75" s="51">
        <v>24990</v>
      </c>
      <c r="H75" s="51" t="s">
        <v>29</v>
      </c>
      <c r="I75" s="50" t="s">
        <v>29</v>
      </c>
      <c r="J75" s="51" t="s">
        <v>29</v>
      </c>
      <c r="K75" s="51" t="s">
        <v>29</v>
      </c>
      <c r="L75" s="51"/>
      <c r="M75" s="51" t="s">
        <v>29</v>
      </c>
      <c r="N75" s="52" t="s">
        <v>29</v>
      </c>
      <c r="O75" s="51" t="s">
        <v>29</v>
      </c>
      <c r="P75" s="51" t="s">
        <v>29</v>
      </c>
      <c r="Q75" s="51" t="s">
        <v>29</v>
      </c>
      <c r="R75" s="51" t="s">
        <v>29</v>
      </c>
      <c r="S75" s="51" t="s">
        <v>29</v>
      </c>
      <c r="T75" s="51" t="s">
        <v>29</v>
      </c>
      <c r="U75" s="39" t="s">
        <v>29</v>
      </c>
      <c r="V75" s="40"/>
      <c r="W75" s="40"/>
      <c r="X75" s="40"/>
      <c r="Y75" s="39"/>
      <c r="Z75" s="39"/>
      <c r="AA75" s="39"/>
      <c r="AB75" s="40"/>
      <c r="AC75" s="31"/>
      <c r="AD75" s="31"/>
      <c r="AE75" s="31"/>
      <c r="AF75" s="41" t="s">
        <v>29</v>
      </c>
      <c r="AG75" s="42" t="s">
        <v>29</v>
      </c>
      <c r="AH75" s="42" t="s">
        <v>88</v>
      </c>
      <c r="AI75" s="42" t="s">
        <v>29</v>
      </c>
      <c r="AJ75" s="42" t="s">
        <v>29</v>
      </c>
      <c r="AK75" s="42" t="s">
        <v>29</v>
      </c>
      <c r="AL75" s="42" t="s">
        <v>29</v>
      </c>
      <c r="AM75" s="42" t="s">
        <v>29</v>
      </c>
      <c r="AN75" s="42" t="s">
        <v>29</v>
      </c>
      <c r="AO75" s="42" t="s">
        <v>29</v>
      </c>
      <c r="AP75" s="42" t="s">
        <v>29</v>
      </c>
      <c r="AQ75" s="42" t="s">
        <v>29</v>
      </c>
      <c r="AR75" s="42" t="s">
        <v>29</v>
      </c>
      <c r="AS75" s="42" t="s">
        <v>29</v>
      </c>
      <c r="AT75" s="43" t="s">
        <v>29</v>
      </c>
    </row>
    <row r="76" spans="1:46" s="7" customFormat="1" ht="12.75" customHeight="1" x14ac:dyDescent="0.2">
      <c r="A76" s="38">
        <f>IF(SUM(A74:A74)&gt;0,2000,"")</f>
        <v>2000</v>
      </c>
      <c r="B76" s="38"/>
      <c r="C76" s="38"/>
      <c r="D76" s="27"/>
      <c r="E76" s="97"/>
      <c r="F76" s="21"/>
      <c r="G76" s="31" t="s">
        <v>29</v>
      </c>
      <c r="H76" s="31"/>
      <c r="I76" s="35" t="s">
        <v>29</v>
      </c>
      <c r="J76" s="31" t="s">
        <v>29</v>
      </c>
      <c r="K76" s="31" t="s">
        <v>29</v>
      </c>
      <c r="L76" s="31"/>
      <c r="M76" s="97"/>
      <c r="N76" s="97"/>
      <c r="O76" s="97"/>
      <c r="P76" s="97"/>
      <c r="Q76" s="97"/>
      <c r="R76" s="97"/>
      <c r="S76" s="97"/>
      <c r="T76" s="97" t="s">
        <v>29</v>
      </c>
      <c r="U76" s="29" t="s">
        <v>29</v>
      </c>
      <c r="V76" s="30"/>
      <c r="W76" s="30"/>
      <c r="X76" s="30"/>
      <c r="Y76" s="29"/>
      <c r="Z76" s="29"/>
      <c r="AA76" s="29"/>
      <c r="AB76" s="30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</row>
    <row r="77" spans="1:46" s="7" customFormat="1" ht="12.75" customHeight="1" x14ac:dyDescent="0.2">
      <c r="A77" s="38">
        <f>IF(SUM(A74:A74)&gt;0,2001,"")</f>
        <v>2001</v>
      </c>
      <c r="B77" s="38"/>
      <c r="C77" s="38"/>
      <c r="D77" s="27"/>
      <c r="E77" s="97"/>
      <c r="F77" s="36"/>
      <c r="G77" s="35" t="s">
        <v>29</v>
      </c>
      <c r="H77" s="29"/>
      <c r="I77" s="35" t="s">
        <v>29</v>
      </c>
      <c r="J77" s="44" t="s">
        <v>29</v>
      </c>
      <c r="K77" s="28" t="s">
        <v>29</v>
      </c>
      <c r="L77" s="28"/>
      <c r="M77" s="20"/>
      <c r="N77" s="20"/>
      <c r="O77" s="20"/>
      <c r="P77" s="29"/>
      <c r="Q77" s="29"/>
      <c r="R77" s="29"/>
      <c r="S77" s="35"/>
      <c r="T77" s="29" t="s">
        <v>29</v>
      </c>
      <c r="U77" s="29" t="s">
        <v>29</v>
      </c>
      <c r="V77" s="30"/>
      <c r="W77" s="30"/>
      <c r="X77" s="30"/>
      <c r="Y77" s="29"/>
      <c r="Z77" s="29"/>
      <c r="AA77" s="29"/>
      <c r="AB77" s="30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</row>
    <row r="78" spans="1:46" s="94" customFormat="1" ht="12.75" customHeight="1" x14ac:dyDescent="0.2">
      <c r="A78" s="91">
        <v>79</v>
      </c>
      <c r="B78" s="115" t="str">
        <f>HYPERLINK("Haendler\"&amp;A78&amp;".jpg",""&amp;A78)</f>
        <v>79</v>
      </c>
      <c r="C78" s="115" t="str">
        <f>HYPERLINK("http://www.diekommunikationsfabrik.de\2017\12_Dezember_2\Haendler\"&amp;B78&amp;".jpg",""&amp;B78)</f>
        <v>79</v>
      </c>
      <c r="D78" s="95" t="s">
        <v>78</v>
      </c>
      <c r="E78" s="96" t="s">
        <v>79</v>
      </c>
      <c r="F78" s="107"/>
      <c r="G78" s="104">
        <v>31690</v>
      </c>
      <c r="H78" s="101">
        <v>29290</v>
      </c>
      <c r="I78" s="108">
        <v>7.5733669927421893E-2</v>
      </c>
      <c r="J78" s="98">
        <v>2400</v>
      </c>
      <c r="K78" s="98" t="s">
        <v>29</v>
      </c>
      <c r="L78" s="98"/>
      <c r="M78" s="106"/>
      <c r="N78" s="100"/>
      <c r="O78" s="98"/>
      <c r="P78" s="101"/>
      <c r="Q78" s="98"/>
      <c r="R78" s="98"/>
      <c r="S78" s="98"/>
      <c r="T78" s="98" t="s">
        <v>29</v>
      </c>
      <c r="U78" s="109" t="s">
        <v>29</v>
      </c>
      <c r="V78" s="110"/>
      <c r="W78" s="105"/>
      <c r="X78" s="105"/>
      <c r="Y78" s="105"/>
      <c r="Z78" s="105"/>
      <c r="AA78" s="111"/>
      <c r="AB78" s="111"/>
      <c r="AC78" s="111"/>
      <c r="AD78" s="105"/>
      <c r="AE78" s="112"/>
      <c r="AF78" s="99"/>
      <c r="AG78" s="102"/>
      <c r="AH78" s="102"/>
      <c r="AI78" s="102"/>
      <c r="AJ78" s="102"/>
      <c r="AK78" s="102" t="s">
        <v>88</v>
      </c>
      <c r="AL78" s="102"/>
      <c r="AM78" s="102"/>
      <c r="AN78" s="102"/>
      <c r="AO78" s="102"/>
      <c r="AP78" s="102"/>
      <c r="AQ78" s="102"/>
      <c r="AR78" s="102"/>
      <c r="AS78" s="102"/>
      <c r="AT78" s="103"/>
    </row>
    <row r="79" spans="1:46" s="97" customFormat="1" ht="12.75" customHeight="1" x14ac:dyDescent="0.2">
      <c r="A79" s="38">
        <f>IF(SUM(A78:A78)&gt;0,1000,"")</f>
        <v>1000</v>
      </c>
      <c r="B79" s="38"/>
      <c r="C79" s="38"/>
      <c r="D79" s="45" t="s">
        <v>78</v>
      </c>
      <c r="E79" s="45" t="s">
        <v>79</v>
      </c>
      <c r="F79" s="26"/>
      <c r="G79" s="51">
        <v>31690</v>
      </c>
      <c r="H79" s="51">
        <v>29290</v>
      </c>
      <c r="I79" s="50">
        <v>7.5733669927421893E-2</v>
      </c>
      <c r="J79" s="51">
        <v>2400</v>
      </c>
      <c r="K79" s="51" t="s">
        <v>29</v>
      </c>
      <c r="L79" s="51"/>
      <c r="M79" s="51" t="s">
        <v>29</v>
      </c>
      <c r="N79" s="52" t="s">
        <v>29</v>
      </c>
      <c r="O79" s="51" t="s">
        <v>29</v>
      </c>
      <c r="P79" s="51" t="s">
        <v>29</v>
      </c>
      <c r="Q79" s="51" t="s">
        <v>29</v>
      </c>
      <c r="R79" s="51" t="s">
        <v>29</v>
      </c>
      <c r="S79" s="51" t="s">
        <v>29</v>
      </c>
      <c r="T79" s="51" t="s">
        <v>29</v>
      </c>
      <c r="U79" s="39" t="s">
        <v>29</v>
      </c>
      <c r="V79" s="40"/>
      <c r="W79" s="40"/>
      <c r="X79" s="40"/>
      <c r="Y79" s="39"/>
      <c r="Z79" s="39"/>
      <c r="AA79" s="39"/>
      <c r="AB79" s="40"/>
      <c r="AC79" s="31"/>
      <c r="AD79" s="31"/>
      <c r="AE79" s="31"/>
      <c r="AF79" s="41" t="s">
        <v>29</v>
      </c>
      <c r="AG79" s="42" t="s">
        <v>29</v>
      </c>
      <c r="AH79" s="42" t="s">
        <v>29</v>
      </c>
      <c r="AI79" s="42" t="s">
        <v>29</v>
      </c>
      <c r="AJ79" s="42" t="s">
        <v>29</v>
      </c>
      <c r="AK79" s="42" t="s">
        <v>88</v>
      </c>
      <c r="AL79" s="42" t="s">
        <v>29</v>
      </c>
      <c r="AM79" s="42" t="s">
        <v>29</v>
      </c>
      <c r="AN79" s="42" t="s">
        <v>29</v>
      </c>
      <c r="AO79" s="42" t="s">
        <v>29</v>
      </c>
      <c r="AP79" s="42" t="s">
        <v>29</v>
      </c>
      <c r="AQ79" s="42" t="s">
        <v>29</v>
      </c>
      <c r="AR79" s="42" t="s">
        <v>29</v>
      </c>
      <c r="AS79" s="42" t="s">
        <v>29</v>
      </c>
      <c r="AT79" s="43" t="s">
        <v>29</v>
      </c>
    </row>
    <row r="80" spans="1:46" s="97" customFormat="1" ht="12.75" customHeight="1" x14ac:dyDescent="0.2">
      <c r="A80" s="38"/>
      <c r="B80" s="38"/>
      <c r="C80" s="38"/>
      <c r="D80" s="27"/>
      <c r="F80" s="21"/>
      <c r="G80" s="31"/>
      <c r="H80" s="31"/>
      <c r="I80" s="35"/>
      <c r="J80" s="31"/>
      <c r="K80" s="31"/>
      <c r="L80" s="31"/>
      <c r="U80" s="29"/>
      <c r="V80" s="30"/>
      <c r="W80" s="30"/>
      <c r="X80" s="30"/>
      <c r="Y80" s="29"/>
      <c r="Z80" s="29"/>
      <c r="AA80" s="29"/>
      <c r="AB80" s="30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</row>
    <row r="81" spans="1:48" s="97" customFormat="1" ht="12.75" customHeight="1" x14ac:dyDescent="0.2">
      <c r="A81" s="38"/>
      <c r="B81" s="38"/>
      <c r="C81" s="38"/>
      <c r="D81" s="27"/>
      <c r="F81" s="36"/>
      <c r="G81" s="35"/>
      <c r="H81" s="29"/>
      <c r="I81" s="35"/>
      <c r="J81" s="44"/>
      <c r="K81" s="28"/>
      <c r="L81" s="28"/>
      <c r="M81" s="20"/>
      <c r="N81" s="20"/>
      <c r="O81" s="20"/>
      <c r="P81" s="29"/>
      <c r="Q81" s="29"/>
      <c r="R81" s="29"/>
      <c r="S81" s="35"/>
      <c r="T81" s="29"/>
      <c r="U81" s="29"/>
      <c r="V81" s="30"/>
      <c r="W81" s="30"/>
      <c r="X81" s="30"/>
      <c r="Y81" s="29"/>
      <c r="Z81" s="29"/>
      <c r="AA81" s="29"/>
      <c r="AB81" s="30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</row>
    <row r="82" spans="1:48" s="3" customFormat="1" x14ac:dyDescent="0.2">
      <c r="A82" s="91">
        <v>30</v>
      </c>
      <c r="B82" s="115" t="str">
        <f>HYPERLINK("Haendler\"&amp;A82&amp;".jpg",""&amp;A82)</f>
        <v>30</v>
      </c>
      <c r="C82" s="115" t="str">
        <f>HYPERLINK("http://www.diekommunikationsfabrik.de\2017\12_Dezember_2\Haendler\"&amp;B82&amp;".jpg",""&amp;B82)</f>
        <v>30</v>
      </c>
      <c r="D82" s="113" t="s">
        <v>61</v>
      </c>
      <c r="E82" s="114" t="s">
        <v>81</v>
      </c>
      <c r="F82" s="107"/>
      <c r="G82" s="104">
        <v>21190</v>
      </c>
      <c r="H82" s="101">
        <v>17990</v>
      </c>
      <c r="I82" s="108">
        <v>0.15101462954223691</v>
      </c>
      <c r="J82" s="98">
        <v>3200</v>
      </c>
      <c r="K82" s="98" t="s">
        <v>29</v>
      </c>
      <c r="L82" s="98"/>
      <c r="M82" s="106"/>
      <c r="N82" s="100"/>
      <c r="O82" s="98"/>
      <c r="P82" s="101"/>
      <c r="Q82" s="98"/>
      <c r="R82" s="98"/>
      <c r="S82" s="98"/>
      <c r="T82" s="98" t="s">
        <v>29</v>
      </c>
      <c r="U82" s="109"/>
      <c r="V82" s="110"/>
      <c r="W82" s="105"/>
      <c r="X82" s="105"/>
      <c r="Y82" s="105"/>
      <c r="Z82" s="105"/>
      <c r="AA82" s="111"/>
      <c r="AB82" s="111"/>
      <c r="AC82" s="111"/>
      <c r="AD82" s="105"/>
      <c r="AE82" s="112"/>
      <c r="AF82" s="99" t="s">
        <v>88</v>
      </c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3"/>
      <c r="AU82" s="94"/>
      <c r="AV82" s="94"/>
    </row>
    <row r="83" spans="1:48" s="7" customFormat="1" ht="12.75" customHeight="1" x14ac:dyDescent="0.2">
      <c r="A83" s="38">
        <f>IF(SUM(A82:A82)&gt;0,1000,"")</f>
        <v>1000</v>
      </c>
      <c r="B83" s="38"/>
      <c r="C83" s="38"/>
      <c r="D83" s="45" t="s">
        <v>61</v>
      </c>
      <c r="E83" s="45" t="s">
        <v>81</v>
      </c>
      <c r="F83" s="26"/>
      <c r="G83" s="51">
        <v>21190</v>
      </c>
      <c r="H83" s="51">
        <v>17990</v>
      </c>
      <c r="I83" s="50">
        <v>0.15101462954223691</v>
      </c>
      <c r="J83" s="51">
        <v>3200</v>
      </c>
      <c r="K83" s="51" t="s">
        <v>29</v>
      </c>
      <c r="L83" s="51"/>
      <c r="M83" s="51" t="s">
        <v>29</v>
      </c>
      <c r="N83" s="52" t="s">
        <v>29</v>
      </c>
      <c r="O83" s="51" t="s">
        <v>29</v>
      </c>
      <c r="P83" s="51" t="s">
        <v>29</v>
      </c>
      <c r="Q83" s="51" t="s">
        <v>29</v>
      </c>
      <c r="R83" s="51" t="s">
        <v>29</v>
      </c>
      <c r="S83" s="51" t="s">
        <v>29</v>
      </c>
      <c r="T83" s="51" t="s">
        <v>29</v>
      </c>
      <c r="U83" s="39" t="s">
        <v>29</v>
      </c>
      <c r="V83" s="40"/>
      <c r="W83" s="40"/>
      <c r="X83" s="40"/>
      <c r="Y83" s="39"/>
      <c r="Z83" s="39"/>
      <c r="AA83" s="39"/>
      <c r="AB83" s="40"/>
      <c r="AC83" s="31"/>
      <c r="AD83" s="31"/>
      <c r="AE83" s="31"/>
      <c r="AF83" s="41" t="s">
        <v>88</v>
      </c>
      <c r="AG83" s="42" t="s">
        <v>29</v>
      </c>
      <c r="AH83" s="42" t="s">
        <v>29</v>
      </c>
      <c r="AI83" s="42" t="s">
        <v>29</v>
      </c>
      <c r="AJ83" s="42" t="s">
        <v>29</v>
      </c>
      <c r="AK83" s="42" t="s">
        <v>29</v>
      </c>
      <c r="AL83" s="42" t="s">
        <v>29</v>
      </c>
      <c r="AM83" s="42" t="s">
        <v>29</v>
      </c>
      <c r="AN83" s="42" t="s">
        <v>29</v>
      </c>
      <c r="AO83" s="42" t="s">
        <v>29</v>
      </c>
      <c r="AP83" s="42" t="s">
        <v>29</v>
      </c>
      <c r="AQ83" s="42" t="s">
        <v>29</v>
      </c>
      <c r="AR83" s="42" t="s">
        <v>29</v>
      </c>
      <c r="AS83" s="42" t="s">
        <v>29</v>
      </c>
      <c r="AT83" s="43" t="s">
        <v>29</v>
      </c>
    </row>
    <row r="84" spans="1:48" s="7" customFormat="1" ht="12.75" customHeight="1" x14ac:dyDescent="0.2">
      <c r="A84" s="38">
        <f>IF(SUM(A82:A82)&gt;0,2000,"")</f>
        <v>2000</v>
      </c>
      <c r="B84" s="38"/>
      <c r="C84" s="38"/>
      <c r="D84" s="27"/>
      <c r="E84" s="97"/>
      <c r="F84" s="21"/>
      <c r="G84" s="31" t="s">
        <v>29</v>
      </c>
      <c r="H84" s="31"/>
      <c r="I84" s="35" t="s">
        <v>29</v>
      </c>
      <c r="J84" s="31" t="s">
        <v>29</v>
      </c>
      <c r="K84" s="31" t="s">
        <v>29</v>
      </c>
      <c r="L84" s="31"/>
      <c r="M84" s="97"/>
      <c r="N84" s="97"/>
      <c r="O84" s="97"/>
      <c r="P84" s="97"/>
      <c r="Q84" s="97"/>
      <c r="R84" s="97"/>
      <c r="S84" s="97"/>
      <c r="T84" s="97" t="s">
        <v>29</v>
      </c>
      <c r="U84" s="29" t="s">
        <v>29</v>
      </c>
      <c r="V84" s="30"/>
      <c r="W84" s="30"/>
      <c r="X84" s="30"/>
      <c r="Y84" s="29"/>
      <c r="Z84" s="29"/>
      <c r="AA84" s="29"/>
      <c r="AB84" s="30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</row>
    <row r="85" spans="1:48" s="7" customFormat="1" ht="12.75" customHeight="1" x14ac:dyDescent="0.2">
      <c r="A85" s="38">
        <f>IF(SUM(A82:A82)&gt;0,2001,"")</f>
        <v>2001</v>
      </c>
      <c r="B85" s="38"/>
      <c r="C85" s="38"/>
      <c r="D85" s="27"/>
      <c r="E85" s="97"/>
      <c r="F85" s="36"/>
      <c r="G85" s="35" t="s">
        <v>29</v>
      </c>
      <c r="H85" s="29"/>
      <c r="I85" s="35" t="s">
        <v>29</v>
      </c>
      <c r="J85" s="44" t="s">
        <v>29</v>
      </c>
      <c r="K85" s="28" t="s">
        <v>29</v>
      </c>
      <c r="L85" s="28"/>
      <c r="M85" s="20"/>
      <c r="N85" s="20"/>
      <c r="O85" s="20"/>
      <c r="P85" s="29"/>
      <c r="Q85" s="29"/>
      <c r="R85" s="29"/>
      <c r="S85" s="35"/>
      <c r="T85" s="29" t="s">
        <v>29</v>
      </c>
      <c r="U85" s="29" t="s">
        <v>29</v>
      </c>
      <c r="V85" s="30"/>
      <c r="W85" s="30"/>
      <c r="X85" s="30"/>
      <c r="Y85" s="29"/>
      <c r="Z85" s="29"/>
      <c r="AA85" s="29"/>
      <c r="AB85" s="30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</row>
    <row r="86" spans="1:48" s="3" customFormat="1" x14ac:dyDescent="0.2">
      <c r="A86" s="90">
        <v>55</v>
      </c>
      <c r="B86" s="115" t="str">
        <f t="shared" ref="B86:B88" si="10">HYPERLINK("Haendler\"&amp;A86&amp;".jpg",""&amp;A86)</f>
        <v>55</v>
      </c>
      <c r="C86" s="115" t="str">
        <f t="shared" ref="C86:C88" si="11">HYPERLINK("http://www.diekommunikationsfabrik.de\2017\12_Dezember_2\Haendler\"&amp;B86&amp;".jpg",""&amp;B86)</f>
        <v>55</v>
      </c>
      <c r="D86" s="95" t="s">
        <v>62</v>
      </c>
      <c r="E86" s="96" t="s">
        <v>63</v>
      </c>
      <c r="F86" s="107"/>
      <c r="G86" s="104">
        <v>34040</v>
      </c>
      <c r="H86" s="101"/>
      <c r="I86" s="108" t="s">
        <v>29</v>
      </c>
      <c r="J86" s="98" t="s">
        <v>29</v>
      </c>
      <c r="K86" s="98">
        <v>2000</v>
      </c>
      <c r="L86" s="98"/>
      <c r="M86" s="106"/>
      <c r="N86" s="100"/>
      <c r="O86" s="98"/>
      <c r="P86" s="101"/>
      <c r="Q86" s="98"/>
      <c r="R86" s="98"/>
      <c r="S86" s="98"/>
      <c r="T86" s="98" t="s">
        <v>29</v>
      </c>
      <c r="U86" s="109" t="s">
        <v>29</v>
      </c>
      <c r="V86" s="110"/>
      <c r="W86" s="105" t="s">
        <v>87</v>
      </c>
      <c r="X86" s="105"/>
      <c r="Y86" s="105"/>
      <c r="Z86" s="105"/>
      <c r="AA86" s="111"/>
      <c r="AB86" s="111"/>
      <c r="AC86" s="111"/>
      <c r="AD86" s="105"/>
      <c r="AE86" s="112"/>
      <c r="AF86" s="99"/>
      <c r="AG86" s="102" t="s">
        <v>88</v>
      </c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3"/>
    </row>
    <row r="87" spans="1:48" s="7" customFormat="1" x14ac:dyDescent="0.2">
      <c r="A87" s="90">
        <v>69</v>
      </c>
      <c r="B87" s="115" t="str">
        <f t="shared" si="10"/>
        <v>69</v>
      </c>
      <c r="C87" s="115" t="str">
        <f t="shared" si="11"/>
        <v>69</v>
      </c>
      <c r="D87" s="95" t="s">
        <v>62</v>
      </c>
      <c r="E87" s="96" t="s">
        <v>63</v>
      </c>
      <c r="F87" s="107" t="s">
        <v>93</v>
      </c>
      <c r="G87" s="104">
        <v>33679</v>
      </c>
      <c r="H87" s="101">
        <v>24990</v>
      </c>
      <c r="I87" s="108">
        <v>0.168918317052169</v>
      </c>
      <c r="J87" s="98">
        <v>8689</v>
      </c>
      <c r="K87" s="98">
        <v>3000</v>
      </c>
      <c r="L87" s="98"/>
      <c r="M87" s="106"/>
      <c r="N87" s="100"/>
      <c r="O87" s="98"/>
      <c r="P87" s="101"/>
      <c r="Q87" s="98"/>
      <c r="R87" s="98"/>
      <c r="S87" s="98"/>
      <c r="T87" s="98" t="s">
        <v>29</v>
      </c>
      <c r="U87" s="109" t="s">
        <v>29</v>
      </c>
      <c r="V87" s="110"/>
      <c r="W87" s="105"/>
      <c r="X87" s="105"/>
      <c r="Y87" s="105"/>
      <c r="Z87" s="105"/>
      <c r="AA87" s="111" t="s">
        <v>88</v>
      </c>
      <c r="AB87" s="111" t="s">
        <v>88</v>
      </c>
      <c r="AC87" s="111" t="s">
        <v>88</v>
      </c>
      <c r="AD87" s="105"/>
      <c r="AE87" s="112"/>
      <c r="AF87" s="99"/>
      <c r="AG87" s="102" t="s">
        <v>88</v>
      </c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3"/>
    </row>
    <row r="88" spans="1:48" s="7" customFormat="1" x14ac:dyDescent="0.2">
      <c r="A88" s="99">
        <v>157</v>
      </c>
      <c r="B88" s="115" t="str">
        <f t="shared" si="10"/>
        <v>157</v>
      </c>
      <c r="C88" s="115" t="str">
        <f t="shared" si="11"/>
        <v>157</v>
      </c>
      <c r="D88" s="95" t="s">
        <v>62</v>
      </c>
      <c r="E88" s="96" t="s">
        <v>63</v>
      </c>
      <c r="F88" s="107"/>
      <c r="G88" s="104">
        <v>28690</v>
      </c>
      <c r="H88" s="101">
        <v>24490</v>
      </c>
      <c r="I88" s="108">
        <v>0.14639247124433599</v>
      </c>
      <c r="J88" s="98">
        <v>4200</v>
      </c>
      <c r="K88" s="98" t="s">
        <v>29</v>
      </c>
      <c r="L88" s="98"/>
      <c r="M88" s="106"/>
      <c r="N88" s="100"/>
      <c r="O88" s="98"/>
      <c r="P88" s="101"/>
      <c r="Q88" s="98"/>
      <c r="R88" s="98"/>
      <c r="S88" s="98"/>
      <c r="T88" s="98" t="s">
        <v>29</v>
      </c>
      <c r="U88" s="109" t="s">
        <v>29</v>
      </c>
      <c r="V88" s="110"/>
      <c r="W88" s="105"/>
      <c r="X88" s="105"/>
      <c r="Y88" s="105"/>
      <c r="Z88" s="105"/>
      <c r="AA88" s="111"/>
      <c r="AB88" s="111" t="s">
        <v>88</v>
      </c>
      <c r="AC88" s="111"/>
      <c r="AD88" s="105"/>
      <c r="AE88" s="112"/>
      <c r="AF88" s="99"/>
      <c r="AG88" s="102"/>
      <c r="AH88" s="102"/>
      <c r="AI88" s="102"/>
      <c r="AJ88" s="102"/>
      <c r="AK88" s="102" t="s">
        <v>88</v>
      </c>
      <c r="AL88" s="102"/>
      <c r="AM88" s="102"/>
      <c r="AN88" s="102"/>
      <c r="AO88" s="102"/>
      <c r="AP88" s="102"/>
      <c r="AQ88" s="102"/>
      <c r="AR88" s="102"/>
      <c r="AS88" s="102"/>
      <c r="AT88" s="103"/>
    </row>
    <row r="89" spans="1:48" s="7" customFormat="1" ht="12.75" customHeight="1" x14ac:dyDescent="0.2">
      <c r="A89" s="38">
        <f>IF(SUM(A86:A88)&gt;0,1000,"")</f>
        <v>1000</v>
      </c>
      <c r="B89" s="38"/>
      <c r="C89" s="38"/>
      <c r="D89" s="45" t="s">
        <v>62</v>
      </c>
      <c r="E89" s="45" t="s">
        <v>63</v>
      </c>
      <c r="F89" s="26"/>
      <c r="G89" s="51">
        <v>32136.333333333332</v>
      </c>
      <c r="H89" s="51">
        <v>24740</v>
      </c>
      <c r="I89" s="50">
        <v>0.1576553941482525</v>
      </c>
      <c r="J89" s="51">
        <v>6444.5</v>
      </c>
      <c r="K89" s="51">
        <v>2500</v>
      </c>
      <c r="L89" s="51"/>
      <c r="M89" s="51" t="s">
        <v>29</v>
      </c>
      <c r="N89" s="52" t="s">
        <v>29</v>
      </c>
      <c r="O89" s="51" t="s">
        <v>29</v>
      </c>
      <c r="P89" s="51" t="s">
        <v>29</v>
      </c>
      <c r="Q89" s="51" t="s">
        <v>29</v>
      </c>
      <c r="R89" s="51" t="s">
        <v>29</v>
      </c>
      <c r="S89" s="51" t="s">
        <v>29</v>
      </c>
      <c r="T89" s="51" t="s">
        <v>29</v>
      </c>
      <c r="U89" s="39" t="s">
        <v>29</v>
      </c>
      <c r="V89" s="40"/>
      <c r="W89" s="40"/>
      <c r="X89" s="40"/>
      <c r="Y89" s="39"/>
      <c r="Z89" s="39"/>
      <c r="AA89" s="39"/>
      <c r="AB89" s="40"/>
      <c r="AC89" s="31"/>
      <c r="AD89" s="31"/>
      <c r="AE89" s="31"/>
      <c r="AF89" s="41" t="s">
        <v>29</v>
      </c>
      <c r="AG89" s="42" t="s">
        <v>88</v>
      </c>
      <c r="AH89" s="42" t="s">
        <v>29</v>
      </c>
      <c r="AI89" s="42" t="s">
        <v>29</v>
      </c>
      <c r="AJ89" s="42" t="s">
        <v>29</v>
      </c>
      <c r="AK89" s="42" t="s">
        <v>88</v>
      </c>
      <c r="AL89" s="42" t="s">
        <v>29</v>
      </c>
      <c r="AM89" s="42" t="s">
        <v>29</v>
      </c>
      <c r="AN89" s="42" t="s">
        <v>29</v>
      </c>
      <c r="AO89" s="42" t="s">
        <v>29</v>
      </c>
      <c r="AP89" s="42" t="s">
        <v>29</v>
      </c>
      <c r="AQ89" s="42" t="s">
        <v>29</v>
      </c>
      <c r="AR89" s="42" t="s">
        <v>29</v>
      </c>
      <c r="AS89" s="42" t="s">
        <v>29</v>
      </c>
      <c r="AT89" s="43" t="s">
        <v>29</v>
      </c>
    </row>
    <row r="90" spans="1:48" s="7" customFormat="1" ht="12.75" customHeight="1" x14ac:dyDescent="0.2">
      <c r="A90" s="38">
        <f>IF(SUM(A86:A88)&gt;0,2000,"")</f>
        <v>2000</v>
      </c>
      <c r="B90" s="38"/>
      <c r="C90" s="38"/>
      <c r="D90" s="27"/>
      <c r="E90" s="97"/>
      <c r="F90" s="21"/>
      <c r="G90" s="31" t="s">
        <v>29</v>
      </c>
      <c r="H90" s="31"/>
      <c r="I90" s="35" t="s">
        <v>29</v>
      </c>
      <c r="J90" s="31" t="s">
        <v>29</v>
      </c>
      <c r="K90" s="31" t="s">
        <v>29</v>
      </c>
      <c r="L90" s="31"/>
      <c r="M90" s="97"/>
      <c r="N90" s="97"/>
      <c r="O90" s="97"/>
      <c r="P90" s="97"/>
      <c r="Q90" s="97"/>
      <c r="R90" s="97"/>
      <c r="S90" s="97"/>
      <c r="T90" s="97" t="s">
        <v>29</v>
      </c>
      <c r="U90" s="29" t="s">
        <v>29</v>
      </c>
      <c r="V90" s="30"/>
      <c r="W90" s="30"/>
      <c r="X90" s="30"/>
      <c r="Y90" s="29"/>
      <c r="Z90" s="29"/>
      <c r="AA90" s="29"/>
      <c r="AB90" s="30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</row>
    <row r="91" spans="1:48" s="7" customFormat="1" ht="12.75" customHeight="1" x14ac:dyDescent="0.2">
      <c r="A91" s="38">
        <f>IF(SUM(A86:A88)&gt;0,2001,"")</f>
        <v>2001</v>
      </c>
      <c r="B91" s="38"/>
      <c r="C91" s="38"/>
      <c r="D91" s="27"/>
      <c r="E91" s="97"/>
      <c r="F91" s="36"/>
      <c r="G91" s="35" t="s">
        <v>29</v>
      </c>
      <c r="H91" s="29"/>
      <c r="I91" s="35" t="s">
        <v>29</v>
      </c>
      <c r="J91" s="44" t="s">
        <v>29</v>
      </c>
      <c r="K91" s="28" t="s">
        <v>29</v>
      </c>
      <c r="L91" s="28"/>
      <c r="M91" s="20"/>
      <c r="N91" s="20"/>
      <c r="O91" s="20"/>
      <c r="P91" s="29"/>
      <c r="Q91" s="29"/>
      <c r="R91" s="29"/>
      <c r="S91" s="35"/>
      <c r="T91" s="29" t="s">
        <v>29</v>
      </c>
      <c r="U91" s="29" t="s">
        <v>29</v>
      </c>
      <c r="V91" s="30"/>
      <c r="W91" s="30"/>
      <c r="X91" s="30"/>
      <c r="Y91" s="29"/>
      <c r="Z91" s="29"/>
      <c r="AA91" s="29"/>
      <c r="AB91" s="30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</row>
    <row r="92" spans="1:48" s="3" customFormat="1" ht="12.75" customHeight="1" x14ac:dyDescent="0.2">
      <c r="A92" s="99">
        <v>56</v>
      </c>
      <c r="B92" s="115" t="str">
        <f>HYPERLINK("Haendler\"&amp;A92&amp;".jpg",""&amp;A92)</f>
        <v>56</v>
      </c>
      <c r="C92" s="115" t="str">
        <f>HYPERLINK("http://www.diekommunikationsfabrik.de\2017\12_Dezember_2\Haendler\"&amp;B92&amp;".jpg",""&amp;B92)</f>
        <v>56</v>
      </c>
      <c r="D92" s="95" t="s">
        <v>64</v>
      </c>
      <c r="E92" s="96" t="s">
        <v>85</v>
      </c>
      <c r="F92" s="107"/>
      <c r="G92" s="104">
        <v>32050</v>
      </c>
      <c r="H92" s="101">
        <v>29900</v>
      </c>
      <c r="I92" s="108">
        <v>6.7082683307332289E-2</v>
      </c>
      <c r="J92" s="98">
        <v>2150</v>
      </c>
      <c r="K92" s="98" t="s">
        <v>29</v>
      </c>
      <c r="L92" s="98"/>
      <c r="M92" s="106"/>
      <c r="N92" s="100"/>
      <c r="O92" s="98"/>
      <c r="P92" s="101"/>
      <c r="Q92" s="98"/>
      <c r="R92" s="98"/>
      <c r="S92" s="98"/>
      <c r="T92" s="98" t="s">
        <v>29</v>
      </c>
      <c r="U92" s="109"/>
      <c r="V92" s="110"/>
      <c r="W92" s="105"/>
      <c r="X92" s="105"/>
      <c r="Y92" s="105"/>
      <c r="Z92" s="105"/>
      <c r="AA92" s="111"/>
      <c r="AB92" s="111"/>
      <c r="AC92" s="111"/>
      <c r="AD92" s="105"/>
      <c r="AE92" s="112"/>
      <c r="AF92" s="99"/>
      <c r="AG92" s="102"/>
      <c r="AH92" s="102"/>
      <c r="AI92" s="102"/>
      <c r="AJ92" s="102" t="s">
        <v>88</v>
      </c>
      <c r="AK92" s="102"/>
      <c r="AL92" s="102" t="s">
        <v>88</v>
      </c>
      <c r="AM92" s="102"/>
      <c r="AN92" s="102"/>
      <c r="AO92" s="102"/>
      <c r="AP92" s="102"/>
      <c r="AQ92" s="102"/>
      <c r="AR92" s="102"/>
      <c r="AS92" s="102"/>
      <c r="AT92" s="103"/>
    </row>
    <row r="93" spans="1:48" s="7" customFormat="1" ht="12.75" customHeight="1" x14ac:dyDescent="0.2">
      <c r="A93" s="38">
        <f>IF(SUM(A92:A92)&gt;0,1000,"")</f>
        <v>1000</v>
      </c>
      <c r="B93" s="38"/>
      <c r="C93" s="38"/>
      <c r="D93" s="45" t="s">
        <v>64</v>
      </c>
      <c r="E93" s="45" t="s">
        <v>85</v>
      </c>
      <c r="F93" s="26"/>
      <c r="G93" s="51">
        <v>32050</v>
      </c>
      <c r="H93" s="51">
        <v>29900</v>
      </c>
      <c r="I93" s="50">
        <v>6.7082683307332289E-2</v>
      </c>
      <c r="J93" s="51">
        <v>2150</v>
      </c>
      <c r="K93" s="51" t="s">
        <v>29</v>
      </c>
      <c r="L93" s="51"/>
      <c r="M93" s="51" t="s">
        <v>29</v>
      </c>
      <c r="N93" s="52" t="s">
        <v>29</v>
      </c>
      <c r="O93" s="51" t="s">
        <v>29</v>
      </c>
      <c r="P93" s="51" t="s">
        <v>29</v>
      </c>
      <c r="Q93" s="51" t="s">
        <v>29</v>
      </c>
      <c r="R93" s="51" t="s">
        <v>29</v>
      </c>
      <c r="S93" s="51" t="s">
        <v>29</v>
      </c>
      <c r="T93" s="51" t="s">
        <v>29</v>
      </c>
      <c r="U93" s="39" t="s">
        <v>29</v>
      </c>
      <c r="V93" s="40"/>
      <c r="W93" s="40"/>
      <c r="X93" s="40"/>
      <c r="Y93" s="39"/>
      <c r="Z93" s="39"/>
      <c r="AA93" s="39"/>
      <c r="AB93" s="40"/>
      <c r="AC93" s="31"/>
      <c r="AD93" s="31"/>
      <c r="AE93" s="31"/>
      <c r="AF93" s="41" t="s">
        <v>29</v>
      </c>
      <c r="AG93" s="42" t="s">
        <v>29</v>
      </c>
      <c r="AH93" s="42" t="s">
        <v>29</v>
      </c>
      <c r="AI93" s="42" t="s">
        <v>29</v>
      </c>
      <c r="AJ93" s="42" t="s">
        <v>88</v>
      </c>
      <c r="AK93" s="42" t="s">
        <v>29</v>
      </c>
      <c r="AL93" s="42" t="s">
        <v>88</v>
      </c>
      <c r="AM93" s="42" t="s">
        <v>29</v>
      </c>
      <c r="AN93" s="42" t="s">
        <v>29</v>
      </c>
      <c r="AO93" s="42" t="s">
        <v>29</v>
      </c>
      <c r="AP93" s="42" t="s">
        <v>29</v>
      </c>
      <c r="AQ93" s="42" t="s">
        <v>29</v>
      </c>
      <c r="AR93" s="42" t="s">
        <v>29</v>
      </c>
      <c r="AS93" s="42" t="s">
        <v>29</v>
      </c>
      <c r="AT93" s="43" t="s">
        <v>29</v>
      </c>
    </row>
    <row r="94" spans="1:48" s="7" customFormat="1" ht="12.75" customHeight="1" x14ac:dyDescent="0.2">
      <c r="A94" s="38">
        <f>IF(SUM(A92:A92)&gt;0,2000,"")</f>
        <v>2000</v>
      </c>
      <c r="B94" s="38"/>
      <c r="C94" s="38"/>
      <c r="D94" s="27"/>
      <c r="E94" s="97"/>
      <c r="F94" s="21"/>
      <c r="G94" s="31" t="s">
        <v>29</v>
      </c>
      <c r="H94" s="31"/>
      <c r="I94" s="35" t="s">
        <v>29</v>
      </c>
      <c r="J94" s="31" t="s">
        <v>29</v>
      </c>
      <c r="K94" s="31" t="s">
        <v>29</v>
      </c>
      <c r="L94" s="31"/>
      <c r="M94" s="97"/>
      <c r="N94" s="97"/>
      <c r="O94" s="97"/>
      <c r="P94" s="97"/>
      <c r="Q94" s="97"/>
      <c r="R94" s="97"/>
      <c r="S94" s="97"/>
      <c r="T94" s="97" t="s">
        <v>29</v>
      </c>
      <c r="U94" s="29" t="s">
        <v>29</v>
      </c>
      <c r="V94" s="30"/>
      <c r="W94" s="30"/>
      <c r="X94" s="30"/>
      <c r="Y94" s="29"/>
      <c r="Z94" s="29"/>
      <c r="AA94" s="29"/>
      <c r="AB94" s="30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</row>
    <row r="95" spans="1:48" s="7" customFormat="1" ht="12.75" customHeight="1" x14ac:dyDescent="0.2">
      <c r="A95" s="38">
        <f>IF(SUM(A92:A92)&gt;0,2001,"")</f>
        <v>2001</v>
      </c>
      <c r="B95" s="38"/>
      <c r="C95" s="38"/>
      <c r="D95" s="27"/>
      <c r="E95" s="97"/>
      <c r="F95" s="36"/>
      <c r="G95" s="35" t="s">
        <v>29</v>
      </c>
      <c r="H95" s="29"/>
      <c r="I95" s="35" t="s">
        <v>29</v>
      </c>
      <c r="J95" s="44" t="s">
        <v>29</v>
      </c>
      <c r="K95" s="28" t="s">
        <v>29</v>
      </c>
      <c r="L95" s="28"/>
      <c r="M95" s="20"/>
      <c r="N95" s="20"/>
      <c r="O95" s="20"/>
      <c r="P95" s="29"/>
      <c r="Q95" s="29"/>
      <c r="R95" s="29"/>
      <c r="S95" s="35"/>
      <c r="T95" s="29" t="s">
        <v>29</v>
      </c>
      <c r="U95" s="29" t="s">
        <v>29</v>
      </c>
      <c r="V95" s="30"/>
      <c r="W95" s="30"/>
      <c r="X95" s="30"/>
      <c r="Y95" s="29"/>
      <c r="Z95" s="29"/>
      <c r="AA95" s="29"/>
      <c r="AB95" s="30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</row>
    <row r="96" spans="1:48" s="3" customFormat="1" x14ac:dyDescent="0.2">
      <c r="A96" s="90">
        <v>4</v>
      </c>
      <c r="B96" s="115" t="str">
        <f t="shared" ref="B96:B97" si="12">HYPERLINK("Haendler\"&amp;A96&amp;".jpg",""&amp;A96)</f>
        <v>4</v>
      </c>
      <c r="C96" s="115" t="str">
        <f t="shared" ref="C96:C97" si="13">HYPERLINK("http://www.diekommunikationsfabrik.de\2017\12_Dezember_2\Haendler\"&amp;B96&amp;".jpg",""&amp;B96)</f>
        <v>4</v>
      </c>
      <c r="D96" s="95" t="s">
        <v>65</v>
      </c>
      <c r="E96" s="96" t="s">
        <v>66</v>
      </c>
      <c r="F96" s="107"/>
      <c r="G96" s="104">
        <v>27675</v>
      </c>
      <c r="H96" s="101"/>
      <c r="I96" s="108" t="s">
        <v>29</v>
      </c>
      <c r="J96" s="98" t="s">
        <v>29</v>
      </c>
      <c r="K96" s="98">
        <v>5000</v>
      </c>
      <c r="L96" s="98"/>
      <c r="M96" s="106" t="s">
        <v>86</v>
      </c>
      <c r="N96" s="100"/>
      <c r="O96" s="98">
        <v>1E-4</v>
      </c>
      <c r="P96" s="101">
        <v>99</v>
      </c>
      <c r="Q96" s="98">
        <v>24</v>
      </c>
      <c r="R96" s="98">
        <v>10000</v>
      </c>
      <c r="S96" s="98"/>
      <c r="T96" s="98" t="s">
        <v>29</v>
      </c>
      <c r="U96" s="109">
        <v>0.91191843929564409</v>
      </c>
      <c r="V96" s="110"/>
      <c r="W96" s="105" t="s">
        <v>87</v>
      </c>
      <c r="X96" s="105"/>
      <c r="Y96" s="105"/>
      <c r="Z96" s="105"/>
      <c r="AA96" s="111"/>
      <c r="AB96" s="111"/>
      <c r="AC96" s="111" t="s">
        <v>88</v>
      </c>
      <c r="AD96" s="105" t="s">
        <v>92</v>
      </c>
      <c r="AE96" s="112"/>
      <c r="AF96" s="99"/>
      <c r="AG96" s="102"/>
      <c r="AH96" s="102"/>
      <c r="AI96" s="102"/>
      <c r="AJ96" s="102"/>
      <c r="AK96" s="102"/>
      <c r="AL96" s="102" t="s">
        <v>88</v>
      </c>
      <c r="AM96" s="102"/>
      <c r="AN96" s="102"/>
      <c r="AO96" s="102"/>
      <c r="AP96" s="102"/>
      <c r="AQ96" s="102"/>
      <c r="AR96" s="102"/>
      <c r="AS96" s="102"/>
      <c r="AT96" s="103"/>
    </row>
    <row r="97" spans="1:46" s="94" customFormat="1" x14ac:dyDescent="0.2">
      <c r="A97" s="90">
        <v>301</v>
      </c>
      <c r="B97" s="115" t="str">
        <f t="shared" si="12"/>
        <v>301</v>
      </c>
      <c r="C97" s="115" t="str">
        <f t="shared" si="13"/>
        <v>301</v>
      </c>
      <c r="D97" s="95" t="s">
        <v>65</v>
      </c>
      <c r="E97" s="96" t="s">
        <v>66</v>
      </c>
      <c r="F97" s="107"/>
      <c r="G97" s="104">
        <v>27405</v>
      </c>
      <c r="H97" s="101">
        <v>19490</v>
      </c>
      <c r="I97" s="108">
        <v>0.1063674511950374</v>
      </c>
      <c r="J97" s="98">
        <v>7915</v>
      </c>
      <c r="K97" s="98">
        <v>5000</v>
      </c>
      <c r="L97" s="98"/>
      <c r="M97" s="106"/>
      <c r="N97" s="100"/>
      <c r="O97" s="98"/>
      <c r="P97" s="101"/>
      <c r="Q97" s="98"/>
      <c r="R97" s="98"/>
      <c r="S97" s="98"/>
      <c r="T97" s="98" t="s">
        <v>29</v>
      </c>
      <c r="U97" s="109"/>
      <c r="V97" s="110"/>
      <c r="W97" s="105" t="s">
        <v>87</v>
      </c>
      <c r="X97" s="105"/>
      <c r="Y97" s="105"/>
      <c r="Z97" s="105"/>
      <c r="AA97" s="111"/>
      <c r="AB97" s="111"/>
      <c r="AC97" s="111"/>
      <c r="AD97" s="105" t="s">
        <v>92</v>
      </c>
      <c r="AE97" s="112" t="s">
        <v>88</v>
      </c>
      <c r="AF97" s="99"/>
      <c r="AG97" s="102"/>
      <c r="AH97" s="102" t="s">
        <v>88</v>
      </c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3"/>
    </row>
    <row r="98" spans="1:46" s="7" customFormat="1" ht="12.75" customHeight="1" x14ac:dyDescent="0.2">
      <c r="A98" s="38">
        <f>IF(SUM(A96:A97)&gt;0,1000,"")</f>
        <v>1000</v>
      </c>
      <c r="B98" s="38"/>
      <c r="C98" s="38"/>
      <c r="D98" s="45" t="s">
        <v>65</v>
      </c>
      <c r="E98" s="45" t="s">
        <v>66</v>
      </c>
      <c r="F98" s="26"/>
      <c r="G98" s="51">
        <v>27540</v>
      </c>
      <c r="H98" s="51">
        <v>19490</v>
      </c>
      <c r="I98" s="50">
        <v>0.1063674511950374</v>
      </c>
      <c r="J98" s="51">
        <v>7915</v>
      </c>
      <c r="K98" s="51">
        <v>5000</v>
      </c>
      <c r="L98" s="51"/>
      <c r="M98" s="51" t="s">
        <v>29</v>
      </c>
      <c r="N98" s="52" t="s">
        <v>29</v>
      </c>
      <c r="O98" s="51">
        <v>1E-4</v>
      </c>
      <c r="P98" s="51">
        <v>99</v>
      </c>
      <c r="Q98" s="51">
        <v>24</v>
      </c>
      <c r="R98" s="51">
        <v>10000</v>
      </c>
      <c r="S98" s="51" t="s">
        <v>29</v>
      </c>
      <c r="T98" s="51" t="s">
        <v>29</v>
      </c>
      <c r="U98" s="39" t="s">
        <v>29</v>
      </c>
      <c r="V98" s="40"/>
      <c r="W98" s="40"/>
      <c r="X98" s="40"/>
      <c r="Y98" s="39"/>
      <c r="Z98" s="39"/>
      <c r="AA98" s="39"/>
      <c r="AB98" s="40"/>
      <c r="AC98" s="31"/>
      <c r="AD98" s="31"/>
      <c r="AE98" s="31"/>
      <c r="AF98" s="41" t="s">
        <v>29</v>
      </c>
      <c r="AG98" s="42" t="s">
        <v>29</v>
      </c>
      <c r="AH98" s="42" t="s">
        <v>88</v>
      </c>
      <c r="AI98" s="42" t="s">
        <v>29</v>
      </c>
      <c r="AJ98" s="42" t="s">
        <v>29</v>
      </c>
      <c r="AK98" s="42" t="s">
        <v>29</v>
      </c>
      <c r="AL98" s="42" t="s">
        <v>88</v>
      </c>
      <c r="AM98" s="42" t="s">
        <v>29</v>
      </c>
      <c r="AN98" s="42" t="s">
        <v>29</v>
      </c>
      <c r="AO98" s="42" t="s">
        <v>29</v>
      </c>
      <c r="AP98" s="42" t="s">
        <v>29</v>
      </c>
      <c r="AQ98" s="42" t="s">
        <v>29</v>
      </c>
      <c r="AR98" s="42" t="s">
        <v>29</v>
      </c>
      <c r="AS98" s="42" t="s">
        <v>29</v>
      </c>
      <c r="AT98" s="43" t="s">
        <v>29</v>
      </c>
    </row>
    <row r="99" spans="1:46" s="7" customFormat="1" ht="12.75" customHeight="1" x14ac:dyDescent="0.2">
      <c r="A99" s="38">
        <f>IF(SUM(A96:A97)&gt;0,2000,"")</f>
        <v>2000</v>
      </c>
      <c r="B99" s="38"/>
      <c r="C99" s="38"/>
      <c r="D99" s="27"/>
      <c r="E99" s="97"/>
      <c r="F99" s="21"/>
      <c r="G99" s="31" t="s">
        <v>29</v>
      </c>
      <c r="H99" s="31"/>
      <c r="I99" s="35" t="s">
        <v>29</v>
      </c>
      <c r="J99" s="31" t="s">
        <v>29</v>
      </c>
      <c r="K99" s="31" t="s">
        <v>29</v>
      </c>
      <c r="L99" s="31"/>
      <c r="M99" s="97"/>
      <c r="N99" s="97"/>
      <c r="O99" s="97"/>
      <c r="P99" s="97"/>
      <c r="Q99" s="97"/>
      <c r="R99" s="97"/>
      <c r="S99" s="97"/>
      <c r="T99" s="97" t="s">
        <v>29</v>
      </c>
      <c r="U99" s="29" t="s">
        <v>29</v>
      </c>
      <c r="V99" s="30"/>
      <c r="W99" s="30"/>
      <c r="X99" s="30"/>
      <c r="Y99" s="29"/>
      <c r="Z99" s="29"/>
      <c r="AA99" s="29"/>
      <c r="AB99" s="30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</row>
    <row r="100" spans="1:46" s="7" customFormat="1" ht="12.75" customHeight="1" x14ac:dyDescent="0.2">
      <c r="A100" s="38">
        <f>IF(SUM(A96:A97)&gt;0,2001,"")</f>
        <v>2001</v>
      </c>
      <c r="B100" s="38"/>
      <c r="C100" s="38"/>
      <c r="D100" s="27"/>
      <c r="E100" s="97"/>
      <c r="F100" s="36"/>
      <c r="G100" s="35" t="s">
        <v>29</v>
      </c>
      <c r="H100" s="29"/>
      <c r="I100" s="35" t="s">
        <v>29</v>
      </c>
      <c r="J100" s="44" t="s">
        <v>29</v>
      </c>
      <c r="K100" s="28" t="s">
        <v>29</v>
      </c>
      <c r="L100" s="28"/>
      <c r="M100" s="20"/>
      <c r="N100" s="20"/>
      <c r="O100" s="20"/>
      <c r="P100" s="29"/>
      <c r="Q100" s="29"/>
      <c r="R100" s="29"/>
      <c r="S100" s="35"/>
      <c r="T100" s="29" t="s">
        <v>29</v>
      </c>
      <c r="U100" s="29" t="s">
        <v>29</v>
      </c>
      <c r="V100" s="30"/>
      <c r="W100" s="30"/>
      <c r="X100" s="30"/>
      <c r="Y100" s="29"/>
      <c r="Z100" s="29"/>
      <c r="AA100" s="29"/>
      <c r="AB100" s="30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</row>
    <row r="101" spans="1:46" ht="12.75" customHeight="1" x14ac:dyDescent="0.2">
      <c r="A101" s="38" t="e">
        <f>#REF!</f>
        <v>#REF!</v>
      </c>
      <c r="B101" s="6"/>
      <c r="C101" s="6"/>
      <c r="D101"/>
      <c r="E101"/>
      <c r="F101" s="68"/>
      <c r="G101" s="51">
        <v>27262.5</v>
      </c>
      <c r="H101" s="51">
        <v>21636.875</v>
      </c>
      <c r="I101" s="50">
        <v>0.12949299050714352</v>
      </c>
      <c r="J101" s="51">
        <v>5329.8</v>
      </c>
      <c r="K101" s="51">
        <v>3297.375</v>
      </c>
      <c r="L101" s="51"/>
      <c r="M101" s="51"/>
      <c r="N101" s="52">
        <v>3.49E-2</v>
      </c>
      <c r="O101" s="51">
        <v>424.10006200000015</v>
      </c>
      <c r="P101" s="51">
        <v>190.6</v>
      </c>
      <c r="Q101" s="51">
        <v>48</v>
      </c>
      <c r="R101" s="51">
        <v>10000</v>
      </c>
      <c r="S101" s="51">
        <v>14229</v>
      </c>
      <c r="T101" s="51">
        <v>25537.000005000002</v>
      </c>
      <c r="U101" s="50">
        <v>0.61317633271299987</v>
      </c>
      <c r="V101" s="66"/>
      <c r="W101" s="66"/>
      <c r="X101" s="66"/>
      <c r="Y101" s="66"/>
      <c r="Z101" s="66"/>
      <c r="AA101" s="66"/>
      <c r="AB101" s="66"/>
      <c r="AC101" s="66"/>
      <c r="AD101" s="78"/>
      <c r="AE101" s="78"/>
      <c r="AF101" s="66"/>
      <c r="AG101" s="74"/>
      <c r="AH101" s="66"/>
      <c r="AI101" s="66"/>
      <c r="AJ101" s="66"/>
      <c r="AK101" s="66"/>
      <c r="AL101" s="66"/>
      <c r="AM101" s="74"/>
      <c r="AN101" s="74"/>
      <c r="AO101" s="66"/>
      <c r="AP101" s="66"/>
      <c r="AQ101" s="66"/>
      <c r="AR101" s="66"/>
      <c r="AS101" s="66"/>
      <c r="AT101" s="66"/>
    </row>
    <row r="102" spans="1:46" x14ac:dyDescent="0.2">
      <c r="G102" s="20"/>
    </row>
    <row r="103" spans="1:46" x14ac:dyDescent="0.2">
      <c r="G103" s="20"/>
    </row>
    <row r="104" spans="1:46" x14ac:dyDescent="0.2">
      <c r="G104" s="20"/>
    </row>
    <row r="105" spans="1:46" x14ac:dyDescent="0.2">
      <c r="G105" s="20"/>
    </row>
  </sheetData>
  <dataConsolidate/>
  <mergeCells count="31">
    <mergeCell ref="AE3:AE5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3:A5"/>
    <mergeCell ref="D3:D5"/>
    <mergeCell ref="E3:E5"/>
    <mergeCell ref="B3:B5"/>
    <mergeCell ref="C3:C5"/>
    <mergeCell ref="AF5:AT5"/>
    <mergeCell ref="AT3:AT4"/>
    <mergeCell ref="AS3:AS4"/>
    <mergeCell ref="F3:F5"/>
    <mergeCell ref="H3:H5"/>
    <mergeCell ref="V3:AD3"/>
    <mergeCell ref="I3:I5"/>
    <mergeCell ref="K3:K5"/>
    <mergeCell ref="J3:J5"/>
    <mergeCell ref="S4:T4"/>
    <mergeCell ref="G3:G5"/>
    <mergeCell ref="L3:L5"/>
    <mergeCell ref="AR3:AR4"/>
    <mergeCell ref="AQ3:AQ4"/>
    <mergeCell ref="AP3:AP4"/>
    <mergeCell ref="AM3:AM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2018-01-03T09:45:52Z</dcterms:modified>
</cp:coreProperties>
</file>