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300" yWindow="360" windowWidth="13875" windowHeight="8130"/>
  </bookViews>
  <sheets>
    <sheet name="Segmente" sheetId="26" r:id="rId1"/>
  </sheets>
  <definedNames>
    <definedName name="_xlnm._FilterDatabase" localSheetId="0" hidden="1">Segmente!$A$9:$AT$24</definedName>
    <definedName name="_xlnm.Print_Titles" localSheetId="0">Segmente!$1:$9</definedName>
  </definedNames>
  <calcPr calcId="145621"/>
</workbook>
</file>

<file path=xl/calcChain.xml><?xml version="1.0" encoding="utf-8"?>
<calcChain xmlns="http://schemas.openxmlformats.org/spreadsheetml/2006/main">
  <c r="B20" i="26" l="1"/>
  <c r="C20" i="26" s="1"/>
  <c r="B16" i="26"/>
  <c r="C16" i="26" s="1"/>
  <c r="B15" i="26"/>
  <c r="C15" i="26" s="1"/>
  <c r="B14" i="26"/>
  <c r="C14" i="26" s="1"/>
  <c r="B10" i="26"/>
  <c r="C10" i="26" s="1"/>
  <c r="A24" i="26" l="1"/>
  <c r="A17" i="26"/>
  <c r="A21" i="26"/>
  <c r="A11" i="26"/>
  <c r="U7" i="26"/>
  <c r="T7" i="26"/>
  <c r="A19" i="26" l="1"/>
  <c r="A18" i="26"/>
  <c r="A22" i="26" l="1"/>
  <c r="A23" i="26"/>
  <c r="A13" i="26" l="1"/>
  <c r="A12" i="26"/>
</calcChain>
</file>

<file path=xl/sharedStrings.xml><?xml version="1.0" encoding="utf-8"?>
<sst xmlns="http://schemas.openxmlformats.org/spreadsheetml/2006/main" count="201" uniqueCount="61">
  <si>
    <t>Saarland</t>
  </si>
  <si>
    <t>Modell</t>
  </si>
  <si>
    <t>Barpreis</t>
  </si>
  <si>
    <t>Hamburg</t>
  </si>
  <si>
    <t>Berlin</t>
  </si>
  <si>
    <t>Hannover</t>
  </si>
  <si>
    <t>Bremen</t>
  </si>
  <si>
    <t>Köln</t>
  </si>
  <si>
    <t>Frankfurt</t>
  </si>
  <si>
    <t>Stuttgart</t>
  </si>
  <si>
    <t>München</t>
  </si>
  <si>
    <t>Leipzig</t>
  </si>
  <si>
    <t>Dresden</t>
  </si>
  <si>
    <t>Rate</t>
  </si>
  <si>
    <t>M.</t>
  </si>
  <si>
    <t>Anz.</t>
  </si>
  <si>
    <t>km</t>
  </si>
  <si>
    <t>Ballungsräume</t>
  </si>
  <si>
    <t>Marke</t>
  </si>
  <si>
    <t>Basis-UPE</t>
  </si>
  <si>
    <t>Osnabrück</t>
  </si>
  <si>
    <t>%</t>
  </si>
  <si>
    <t>Rh.-Neckar</t>
  </si>
  <si>
    <t>Sondermodell</t>
  </si>
  <si>
    <t>Audio</t>
  </si>
  <si>
    <t>AC</t>
  </si>
  <si>
    <t>TZ</t>
  </si>
  <si>
    <t>sonstiges</t>
  </si>
  <si>
    <t>Alu</t>
  </si>
  <si>
    <t/>
  </si>
  <si>
    <t>Restwert</t>
  </si>
  <si>
    <t>Barzahlungsalternativen</t>
  </si>
  <si>
    <t>Art</t>
  </si>
  <si>
    <t>Navi</t>
  </si>
  <si>
    <t>Leder</t>
  </si>
  <si>
    <t>Zusatz-Leistung</t>
  </si>
  <si>
    <t>Xenon</t>
  </si>
  <si>
    <t>Schluss-rate</t>
  </si>
  <si>
    <t>Maßnahmen</t>
  </si>
  <si>
    <t>Anzeigen-Nr.</t>
  </si>
  <si>
    <t>Gesamtvorteil</t>
  </si>
  <si>
    <t>Herstellervorteil</t>
  </si>
  <si>
    <t>Leasing/Options-Finanzierung</t>
  </si>
  <si>
    <t>Finanzie-rungspreis</t>
  </si>
  <si>
    <t>Nachlass Handel</t>
  </si>
  <si>
    <t>Renault</t>
  </si>
  <si>
    <t>Scenic</t>
  </si>
  <si>
    <t>VW</t>
  </si>
  <si>
    <t>Touran</t>
  </si>
  <si>
    <t>Händlergemein- schaftswerbung</t>
  </si>
  <si>
    <t>Golf Sportsvan</t>
  </si>
  <si>
    <t>Düsseldorf</t>
  </si>
  <si>
    <t>Ruhrgebiet</t>
  </si>
  <si>
    <t>Gewerblich</t>
  </si>
  <si>
    <t>L</t>
  </si>
  <si>
    <t>GW</t>
  </si>
  <si>
    <t>x</t>
  </si>
  <si>
    <t>Winterräder</t>
  </si>
  <si>
    <t>Diesel-Prämie</t>
  </si>
  <si>
    <t>Tageszeitungswerbung: 29./30.12. sowie alle Bild-Ausgaben 11. - 30.12.2017</t>
  </si>
  <si>
    <t>Segment C-Van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</si>
</sst>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8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5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textRotation="90" wrapText="1"/>
    </xf>
    <xf numFmtId="0" fontId="0" fillId="0" borderId="0" xfId="0" applyBorder="1" applyAlignment="1">
      <alignment horizontal="center" textRotation="90"/>
    </xf>
    <xf numFmtId="3" fontId="4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/>
    </xf>
    <xf numFmtId="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0" fontId="0" fillId="0" borderId="5" xfId="0" applyNumberForma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3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Continuous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/>
    <xf numFmtId="0" fontId="9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3" fillId="0" borderId="4" xfId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3" fillId="0" borderId="0" xfId="1" applyNumberFormat="1" applyBorder="1" applyAlignment="1" applyProtection="1">
      <alignment vertical="center"/>
    </xf>
    <xf numFmtId="0" fontId="10" fillId="0" borderId="0" xfId="2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3" fontId="1" fillId="0" borderId="12" xfId="0" applyNumberFormat="1" applyFont="1" applyBorder="1" applyAlignment="1">
      <alignment horizontal="center" textRotation="90"/>
    </xf>
    <xf numFmtId="3" fontId="1" fillId="0" borderId="13" xfId="0" applyNumberFormat="1" applyFont="1" applyBorder="1" applyAlignment="1">
      <alignment horizontal="center" textRotation="90"/>
    </xf>
    <xf numFmtId="3" fontId="1" fillId="0" borderId="5" xfId="0" applyNumberFormat="1" applyFont="1" applyBorder="1" applyAlignment="1">
      <alignment horizontal="center" textRotation="90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textRotation="90" wrapText="1"/>
    </xf>
    <xf numFmtId="9" fontId="1" fillId="0" borderId="13" xfId="0" applyNumberFormat="1" applyFont="1" applyBorder="1" applyAlignment="1">
      <alignment horizontal="center" textRotation="90" wrapText="1"/>
    </xf>
    <xf numFmtId="9" fontId="1" fillId="0" borderId="5" xfId="0" applyNumberFormat="1" applyFont="1" applyBorder="1" applyAlignment="1">
      <alignment horizontal="center" textRotation="90" wrapText="1"/>
    </xf>
    <xf numFmtId="3" fontId="1" fillId="0" borderId="12" xfId="0" applyNumberFormat="1" applyFont="1" applyBorder="1" applyAlignment="1">
      <alignment horizontal="center" textRotation="90" wrapText="1"/>
    </xf>
    <xf numFmtId="3" fontId="1" fillId="0" borderId="13" xfId="0" applyNumberFormat="1" applyFont="1" applyBorder="1" applyAlignment="1">
      <alignment horizontal="center" textRotation="90" wrapText="1"/>
    </xf>
    <xf numFmtId="3" fontId="1" fillId="0" borderId="5" xfId="0" applyNumberFormat="1" applyFont="1" applyBorder="1" applyAlignment="1">
      <alignment horizontal="center" textRotation="90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textRotation="90"/>
    </xf>
    <xf numFmtId="0" fontId="1" fillId="0" borderId="1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2" xfId="0" applyFont="1" applyBorder="1" applyAlignment="1">
      <alignment horizontal="center" textRotation="90" wrapText="1"/>
    </xf>
    <xf numFmtId="0" fontId="1" fillId="0" borderId="13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3" fontId="1" fillId="0" borderId="12" xfId="0" applyNumberFormat="1" applyFont="1" applyFill="1" applyBorder="1" applyAlignment="1">
      <alignment horizontal="center" textRotation="90" wrapText="1"/>
    </xf>
    <xf numFmtId="3" fontId="1" fillId="0" borderId="13" xfId="0" applyNumberFormat="1" applyFont="1" applyFill="1" applyBorder="1" applyAlignment="1">
      <alignment horizontal="center" textRotation="90" wrapText="1"/>
    </xf>
    <xf numFmtId="3" fontId="1" fillId="0" borderId="5" xfId="0" applyNumberFormat="1" applyFont="1" applyFill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</cellXfs>
  <cellStyles count="3">
    <cellStyle name="Hyperlink" xfId="1" builtinId="8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ysithea">
  <a:themeElements>
    <a:clrScheme name="Lysithea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Lysithea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ysithea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V28"/>
  <sheetViews>
    <sheetView tabSelected="1" topLeftCell="C1" zoomScaleNormal="100" workbookViewId="0">
      <pane ySplit="4110" topLeftCell="A3" activePane="bottomLeft"/>
      <selection activeCell="AU1" sqref="AU1:AU1048576"/>
      <selection pane="bottomLeft" activeCell="F3" sqref="F3:F5"/>
    </sheetView>
  </sheetViews>
  <sheetFormatPr baseColWidth="10" defaultColWidth="11.42578125" defaultRowHeight="12.75" x14ac:dyDescent="0.2"/>
  <cols>
    <col min="1" max="1" width="9" style="73" hidden="1" customWidth="1"/>
    <col min="2" max="2" width="9" style="29" hidden="1" customWidth="1"/>
    <col min="3" max="3" width="9" style="29" customWidth="1"/>
    <col min="4" max="4" width="12.7109375" style="19" customWidth="1"/>
    <col min="5" max="5" width="22.28515625" style="5" customWidth="1"/>
    <col min="6" max="6" width="21.85546875" style="19" customWidth="1"/>
    <col min="7" max="7" width="8.7109375" style="13" customWidth="1"/>
    <col min="8" max="8" width="8.7109375" style="23" customWidth="1"/>
    <col min="9" max="9" width="8.7109375" style="75" customWidth="1"/>
    <col min="10" max="12" width="8.7109375" style="20" customWidth="1"/>
    <col min="13" max="13" width="8.7109375" style="12" customWidth="1"/>
    <col min="14" max="14" width="8.7109375" style="7" customWidth="1"/>
    <col min="15" max="15" width="10.7109375" style="23" customWidth="1"/>
    <col min="16" max="16" width="8.7109375" style="11" customWidth="1"/>
    <col min="17" max="17" width="8.7109375" style="6" customWidth="1"/>
    <col min="18" max="20" width="10.7109375" style="6" customWidth="1"/>
    <col min="21" max="21" width="17.42578125" style="32" customWidth="1"/>
    <col min="22" max="22" width="6.7109375" style="6" customWidth="1"/>
    <col min="23" max="23" width="10.7109375" style="21" customWidth="1"/>
    <col min="24" max="26" width="6.7109375" style="21" customWidth="1"/>
    <col min="27" max="29" width="6.7109375" style="6" customWidth="1"/>
    <col min="30" max="30" width="19.5703125" style="8" customWidth="1"/>
    <col min="31" max="31" width="6.7109375" style="8" customWidth="1"/>
    <col min="32" max="32" width="4.85546875" style="16" customWidth="1"/>
    <col min="33" max="37" width="3.7109375" style="16" customWidth="1"/>
    <col min="38" max="46" width="3.7109375" style="1" customWidth="1"/>
    <col min="47" max="47" width="11.42578125" style="2"/>
    <col min="48" max="48" width="28" style="2" customWidth="1"/>
    <col min="49" max="16384" width="11.42578125" style="2"/>
  </cols>
  <sheetData>
    <row r="1" spans="1:48" ht="23.25" x14ac:dyDescent="0.2">
      <c r="A1" s="18"/>
      <c r="B1" s="121" t="s">
        <v>59</v>
      </c>
      <c r="C1" s="121" t="s">
        <v>59</v>
      </c>
      <c r="D1" s="28"/>
      <c r="E1" s="28"/>
      <c r="F1" s="28"/>
      <c r="G1" s="29"/>
      <c r="H1" s="29"/>
      <c r="I1" s="28"/>
      <c r="J1" s="28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9"/>
      <c r="W1" s="14"/>
      <c r="X1" s="14"/>
      <c r="Y1" s="14"/>
      <c r="Z1" s="14"/>
      <c r="AA1" s="9"/>
      <c r="AB1" s="9"/>
      <c r="AC1" s="9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8" x14ac:dyDescent="0.2">
      <c r="A2" s="117"/>
      <c r="B2" s="30"/>
      <c r="C2" s="30"/>
      <c r="E2" s="35"/>
      <c r="G2" s="17" t="s">
        <v>29</v>
      </c>
      <c r="I2" s="74" t="s">
        <v>29</v>
      </c>
      <c r="J2" s="17" t="s">
        <v>29</v>
      </c>
      <c r="K2" s="17"/>
      <c r="L2" s="17"/>
      <c r="O2" s="11"/>
      <c r="Q2" s="11"/>
      <c r="T2" s="6" t="s">
        <v>29</v>
      </c>
      <c r="U2" s="33" t="s">
        <v>29</v>
      </c>
      <c r="W2" s="22"/>
      <c r="X2" s="22"/>
      <c r="Y2" s="22"/>
      <c r="Z2" s="22"/>
      <c r="AF2" s="15"/>
    </row>
    <row r="3" spans="1:48" s="89" customFormat="1" ht="12.75" customHeight="1" x14ac:dyDescent="0.2">
      <c r="A3" s="145" t="s">
        <v>39</v>
      </c>
      <c r="B3" s="148" t="s">
        <v>39</v>
      </c>
      <c r="C3" s="148" t="s">
        <v>39</v>
      </c>
      <c r="D3" s="148" t="s">
        <v>18</v>
      </c>
      <c r="E3" s="129" t="s">
        <v>1</v>
      </c>
      <c r="F3" s="129" t="s">
        <v>23</v>
      </c>
      <c r="G3" s="151" t="s">
        <v>19</v>
      </c>
      <c r="H3" s="132" t="s">
        <v>2</v>
      </c>
      <c r="I3" s="138" t="s">
        <v>44</v>
      </c>
      <c r="J3" s="141" t="s">
        <v>40</v>
      </c>
      <c r="K3" s="141" t="s">
        <v>41</v>
      </c>
      <c r="L3" s="141" t="s">
        <v>53</v>
      </c>
      <c r="M3" s="84" t="s">
        <v>31</v>
      </c>
      <c r="N3" s="87"/>
      <c r="O3" s="87"/>
      <c r="P3" s="87"/>
      <c r="Q3" s="87"/>
      <c r="R3" s="87"/>
      <c r="S3" s="87"/>
      <c r="T3" s="87"/>
      <c r="U3" s="88"/>
      <c r="V3" s="135" t="s">
        <v>38</v>
      </c>
      <c r="W3" s="136"/>
      <c r="X3" s="136"/>
      <c r="Y3" s="136"/>
      <c r="Z3" s="136"/>
      <c r="AA3" s="136"/>
      <c r="AB3" s="136"/>
      <c r="AC3" s="136"/>
      <c r="AD3" s="137"/>
      <c r="AE3" s="156" t="s">
        <v>49</v>
      </c>
      <c r="AF3" s="154" t="s">
        <v>3</v>
      </c>
      <c r="AG3" s="127" t="s">
        <v>6</v>
      </c>
      <c r="AH3" s="127" t="s">
        <v>5</v>
      </c>
      <c r="AI3" s="127" t="s">
        <v>20</v>
      </c>
      <c r="AJ3" s="127" t="s">
        <v>52</v>
      </c>
      <c r="AK3" s="127" t="s">
        <v>51</v>
      </c>
      <c r="AL3" s="127" t="s">
        <v>7</v>
      </c>
      <c r="AM3" s="127" t="s">
        <v>8</v>
      </c>
      <c r="AN3" s="127" t="s">
        <v>0</v>
      </c>
      <c r="AO3" s="127" t="s">
        <v>22</v>
      </c>
      <c r="AP3" s="127" t="s">
        <v>9</v>
      </c>
      <c r="AQ3" s="127" t="s">
        <v>10</v>
      </c>
      <c r="AR3" s="127" t="s">
        <v>4</v>
      </c>
      <c r="AS3" s="127" t="s">
        <v>11</v>
      </c>
      <c r="AT3" s="125" t="s">
        <v>12</v>
      </c>
    </row>
    <row r="4" spans="1:48" ht="44.25" customHeight="1" x14ac:dyDescent="0.2">
      <c r="A4" s="146"/>
      <c r="B4" s="149"/>
      <c r="C4" s="149"/>
      <c r="D4" s="149"/>
      <c r="E4" s="130"/>
      <c r="F4" s="130"/>
      <c r="G4" s="152"/>
      <c r="H4" s="133"/>
      <c r="I4" s="139"/>
      <c r="J4" s="142"/>
      <c r="K4" s="142"/>
      <c r="L4" s="142"/>
      <c r="M4" s="85"/>
      <c r="N4" s="67"/>
      <c r="O4" s="67"/>
      <c r="P4" s="86"/>
      <c r="Q4" s="67"/>
      <c r="R4" s="67"/>
      <c r="S4" s="144"/>
      <c r="T4" s="144"/>
      <c r="U4" s="54" t="s">
        <v>42</v>
      </c>
      <c r="V4" s="68"/>
      <c r="W4" s="69"/>
      <c r="X4" s="69"/>
      <c r="Y4" s="69"/>
      <c r="Z4" s="69"/>
      <c r="AA4" s="69"/>
      <c r="AB4" s="69"/>
      <c r="AC4" s="67"/>
      <c r="AD4" s="70"/>
      <c r="AE4" s="157"/>
      <c r="AF4" s="155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6"/>
    </row>
    <row r="5" spans="1:48" ht="25.5" x14ac:dyDescent="0.2">
      <c r="A5" s="147"/>
      <c r="B5" s="150"/>
      <c r="C5" s="150"/>
      <c r="D5" s="150"/>
      <c r="E5" s="131"/>
      <c r="F5" s="131"/>
      <c r="G5" s="153"/>
      <c r="H5" s="134"/>
      <c r="I5" s="140"/>
      <c r="J5" s="143"/>
      <c r="K5" s="143"/>
      <c r="L5" s="143"/>
      <c r="M5" s="53" t="s">
        <v>32</v>
      </c>
      <c r="N5" s="44" t="s">
        <v>21</v>
      </c>
      <c r="O5" s="45" t="s">
        <v>15</v>
      </c>
      <c r="P5" s="46" t="s">
        <v>13</v>
      </c>
      <c r="Q5" s="45" t="s">
        <v>14</v>
      </c>
      <c r="R5" s="45" t="s">
        <v>16</v>
      </c>
      <c r="S5" s="54" t="s">
        <v>37</v>
      </c>
      <c r="T5" s="54" t="s">
        <v>43</v>
      </c>
      <c r="U5" s="55" t="s">
        <v>30</v>
      </c>
      <c r="V5" s="56" t="s">
        <v>26</v>
      </c>
      <c r="W5" s="31" t="s">
        <v>35</v>
      </c>
      <c r="X5" s="57" t="s">
        <v>34</v>
      </c>
      <c r="Y5" s="57" t="s">
        <v>33</v>
      </c>
      <c r="Z5" s="57" t="s">
        <v>36</v>
      </c>
      <c r="AA5" s="45" t="s">
        <v>28</v>
      </c>
      <c r="AB5" s="45" t="s">
        <v>25</v>
      </c>
      <c r="AC5" s="45" t="s">
        <v>24</v>
      </c>
      <c r="AD5" s="47" t="s">
        <v>27</v>
      </c>
      <c r="AE5" s="158"/>
      <c r="AF5" s="122" t="s">
        <v>17</v>
      </c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4"/>
    </row>
    <row r="6" spans="1:48" x14ac:dyDescent="0.2">
      <c r="A6" s="118"/>
      <c r="B6" s="1"/>
      <c r="C6" s="1"/>
      <c r="D6" s="1"/>
      <c r="E6" s="1"/>
      <c r="F6" s="65"/>
      <c r="G6" s="1"/>
      <c r="H6" s="1"/>
      <c r="I6" s="32"/>
      <c r="J6" s="6"/>
      <c r="K6" s="6"/>
      <c r="L6" s="6"/>
      <c r="M6" s="58"/>
      <c r="N6" s="10"/>
      <c r="O6" s="59"/>
      <c r="P6" s="51"/>
      <c r="Q6" s="59"/>
      <c r="R6" s="59"/>
      <c r="S6" s="52"/>
      <c r="T6" s="52"/>
      <c r="U6" s="60"/>
      <c r="V6" s="59"/>
      <c r="W6" s="61"/>
      <c r="X6" s="62"/>
      <c r="Y6" s="62"/>
      <c r="Z6" s="62"/>
      <c r="AA6" s="59"/>
      <c r="AB6" s="59"/>
      <c r="AC6" s="59"/>
      <c r="AD6" s="63"/>
      <c r="AE6" s="6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</row>
    <row r="7" spans="1:48" x14ac:dyDescent="0.2">
      <c r="A7" s="119"/>
      <c r="B7" s="1"/>
      <c r="C7" s="90"/>
      <c r="D7" s="120"/>
      <c r="E7" s="91"/>
      <c r="F7" s="65"/>
      <c r="G7" s="17"/>
      <c r="I7" s="74"/>
      <c r="J7" s="17"/>
      <c r="K7" s="17"/>
      <c r="L7" s="17"/>
      <c r="O7" s="11"/>
      <c r="Q7" s="11"/>
      <c r="T7" s="6" t="str">
        <f>IF(S7&lt;&gt;"",O7+P7*(Q7-1)+S7,"")</f>
        <v/>
      </c>
      <c r="U7" s="33" t="str">
        <f>IF(M7&lt;&gt;"",IF(P7&gt;0,1-(((Q7*P7)+O7)/#REF!),""),"")</f>
        <v/>
      </c>
      <c r="V7" s="59"/>
      <c r="W7" s="61"/>
      <c r="X7" s="62"/>
      <c r="Y7" s="62"/>
      <c r="Z7" s="62"/>
      <c r="AA7" s="59"/>
      <c r="AB7" s="59"/>
      <c r="AC7" s="59"/>
      <c r="AD7" s="63"/>
      <c r="AE7" s="63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</row>
    <row r="8" spans="1:48" ht="23.25" x14ac:dyDescent="0.35">
      <c r="A8" s="118"/>
      <c r="B8" s="77" t="s">
        <v>60</v>
      </c>
      <c r="C8" s="77" t="s">
        <v>60</v>
      </c>
      <c r="D8" s="1"/>
      <c r="E8" s="1"/>
      <c r="F8" s="65"/>
      <c r="G8" s="1"/>
      <c r="H8" s="6"/>
      <c r="I8" s="33"/>
      <c r="J8" s="27"/>
      <c r="K8" s="6"/>
      <c r="L8" s="6"/>
      <c r="M8" s="10"/>
      <c r="N8" s="10"/>
      <c r="O8" s="59"/>
      <c r="P8" s="51"/>
      <c r="Q8" s="59"/>
      <c r="R8" s="51"/>
      <c r="S8" s="61"/>
      <c r="T8" s="61"/>
      <c r="U8" s="59"/>
      <c r="V8" s="59"/>
      <c r="W8" s="61"/>
      <c r="X8" s="62"/>
      <c r="Y8" s="62"/>
      <c r="Z8" s="62"/>
      <c r="AA8" s="59"/>
      <c r="AB8" s="59"/>
      <c r="AC8" s="59"/>
      <c r="AD8" s="63"/>
      <c r="AE8" s="63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</row>
    <row r="9" spans="1:48" x14ac:dyDescent="0.2">
      <c r="B9" s="94"/>
      <c r="D9" s="25"/>
      <c r="E9" s="19"/>
      <c r="I9" s="83"/>
      <c r="J9" s="82"/>
      <c r="AD9" s="14"/>
      <c r="AE9" s="14"/>
      <c r="AF9" s="1"/>
      <c r="AG9" s="1"/>
      <c r="AH9" s="1"/>
      <c r="AI9" s="1"/>
      <c r="AJ9" s="1"/>
      <c r="AK9" s="1"/>
    </row>
    <row r="10" spans="1:48" s="3" customFormat="1" x14ac:dyDescent="0.2">
      <c r="A10" s="92">
        <v>52</v>
      </c>
      <c r="B10" s="116" t="str">
        <f>HYPERLINK("Haendler\"&amp;A10&amp;".jpg",""&amp;A10)</f>
        <v>52</v>
      </c>
      <c r="C10" s="116" t="str">
        <f>HYPERLINK("http://www.diekommunikationsfabrik.de\2017\12_Dezember_2\Haendler\"&amp;B10&amp;".jpg",""&amp;B10)</f>
        <v>52</v>
      </c>
      <c r="D10" s="96" t="s">
        <v>45</v>
      </c>
      <c r="E10" s="97" t="s">
        <v>46</v>
      </c>
      <c r="F10" s="108"/>
      <c r="G10" s="105">
        <v>21989</v>
      </c>
      <c r="H10" s="102">
        <v>17490</v>
      </c>
      <c r="I10" s="109">
        <v>0.11364773295738778</v>
      </c>
      <c r="J10" s="99">
        <v>4499</v>
      </c>
      <c r="K10" s="99">
        <v>2000</v>
      </c>
      <c r="L10" s="99"/>
      <c r="M10" s="107"/>
      <c r="N10" s="101"/>
      <c r="O10" s="99"/>
      <c r="P10" s="102"/>
      <c r="Q10" s="99"/>
      <c r="R10" s="99"/>
      <c r="S10" s="99"/>
      <c r="T10" s="99" t="s">
        <v>29</v>
      </c>
      <c r="U10" s="110" t="s">
        <v>29</v>
      </c>
      <c r="V10" s="111" t="s">
        <v>56</v>
      </c>
      <c r="W10" s="106"/>
      <c r="X10" s="106"/>
      <c r="Y10" s="106"/>
      <c r="Z10" s="106"/>
      <c r="AA10" s="112"/>
      <c r="AB10" s="112" t="s">
        <v>56</v>
      </c>
      <c r="AC10" s="112" t="s">
        <v>56</v>
      </c>
      <c r="AD10" s="106" t="s">
        <v>57</v>
      </c>
      <c r="AE10" s="113"/>
      <c r="AF10" s="100"/>
      <c r="AG10" s="103" t="s">
        <v>56</v>
      </c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4"/>
    </row>
    <row r="11" spans="1:48" s="5" customFormat="1" ht="12.75" customHeight="1" x14ac:dyDescent="0.2">
      <c r="A11" s="36">
        <f>IF(SUM(A10:A10)&gt;0,1000,"")</f>
        <v>1000</v>
      </c>
      <c r="B11" s="36"/>
      <c r="C11" s="36"/>
      <c r="D11" s="43" t="s">
        <v>45</v>
      </c>
      <c r="E11" s="43" t="s">
        <v>46</v>
      </c>
      <c r="F11" s="24"/>
      <c r="G11" s="49">
        <v>21989</v>
      </c>
      <c r="H11" s="49">
        <v>17490</v>
      </c>
      <c r="I11" s="48">
        <v>0.11364773295738778</v>
      </c>
      <c r="J11" s="49">
        <v>4499</v>
      </c>
      <c r="K11" s="49">
        <v>2000</v>
      </c>
      <c r="L11" s="49"/>
      <c r="M11" s="49" t="s">
        <v>29</v>
      </c>
      <c r="N11" s="50" t="s">
        <v>29</v>
      </c>
      <c r="O11" s="49" t="s">
        <v>29</v>
      </c>
      <c r="P11" s="49" t="s">
        <v>29</v>
      </c>
      <c r="Q11" s="49" t="s">
        <v>29</v>
      </c>
      <c r="R11" s="49" t="s">
        <v>29</v>
      </c>
      <c r="S11" s="49" t="s">
        <v>29</v>
      </c>
      <c r="T11" s="49" t="s">
        <v>29</v>
      </c>
      <c r="U11" s="37" t="s">
        <v>29</v>
      </c>
      <c r="V11" s="38"/>
      <c r="W11" s="38"/>
      <c r="X11" s="38"/>
      <c r="Y11" s="37"/>
      <c r="Z11" s="37"/>
      <c r="AA11" s="37"/>
      <c r="AB11" s="38"/>
      <c r="AC11" s="29"/>
      <c r="AD11" s="29"/>
      <c r="AE11" s="29"/>
      <c r="AF11" s="39" t="s">
        <v>29</v>
      </c>
      <c r="AG11" s="40" t="s">
        <v>56</v>
      </c>
      <c r="AH11" s="40" t="s">
        <v>29</v>
      </c>
      <c r="AI11" s="40" t="s">
        <v>29</v>
      </c>
      <c r="AJ11" s="40" t="s">
        <v>29</v>
      </c>
      <c r="AK11" s="40" t="s">
        <v>29</v>
      </c>
      <c r="AL11" s="40" t="s">
        <v>29</v>
      </c>
      <c r="AM11" s="40" t="s">
        <v>29</v>
      </c>
      <c r="AN11" s="40" t="s">
        <v>29</v>
      </c>
      <c r="AO11" s="40" t="s">
        <v>29</v>
      </c>
      <c r="AP11" s="40" t="s">
        <v>29</v>
      </c>
      <c r="AQ11" s="40" t="s">
        <v>29</v>
      </c>
      <c r="AR11" s="40" t="s">
        <v>29</v>
      </c>
      <c r="AS11" s="40" t="s">
        <v>29</v>
      </c>
      <c r="AT11" s="41" t="s">
        <v>29</v>
      </c>
    </row>
    <row r="12" spans="1:48" s="5" customFormat="1" ht="12.75" customHeight="1" x14ac:dyDescent="0.2">
      <c r="A12" s="36">
        <f>IF(SUM(A10:A10)&gt;0,2000,"")</f>
        <v>2000</v>
      </c>
      <c r="B12" s="36"/>
      <c r="C12" s="36"/>
      <c r="D12" s="25"/>
      <c r="E12" s="98"/>
      <c r="F12" s="19"/>
      <c r="G12" s="29" t="s">
        <v>29</v>
      </c>
      <c r="H12" s="29"/>
      <c r="I12" s="33" t="s">
        <v>29</v>
      </c>
      <c r="J12" s="29" t="s">
        <v>29</v>
      </c>
      <c r="K12" s="29" t="s">
        <v>29</v>
      </c>
      <c r="L12" s="29"/>
      <c r="M12" s="98"/>
      <c r="N12" s="98"/>
      <c r="O12" s="98"/>
      <c r="P12" s="98"/>
      <c r="Q12" s="98"/>
      <c r="R12" s="98"/>
      <c r="S12" s="98"/>
      <c r="T12" s="98" t="s">
        <v>29</v>
      </c>
      <c r="U12" s="27" t="s">
        <v>29</v>
      </c>
      <c r="V12" s="28"/>
      <c r="W12" s="28"/>
      <c r="X12" s="28"/>
      <c r="Y12" s="27"/>
      <c r="Z12" s="27"/>
      <c r="AA12" s="27"/>
      <c r="AB12" s="28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</row>
    <row r="13" spans="1:48" s="5" customFormat="1" ht="12.75" customHeight="1" x14ac:dyDescent="0.2">
      <c r="A13" s="36">
        <f>IF(SUM(A10:A10)&gt;0,2001,"")</f>
        <v>2001</v>
      </c>
      <c r="B13" s="36"/>
      <c r="C13" s="36"/>
      <c r="D13" s="25"/>
      <c r="E13" s="98"/>
      <c r="F13" s="34"/>
      <c r="G13" s="33" t="s">
        <v>29</v>
      </c>
      <c r="H13" s="27"/>
      <c r="I13" s="33" t="s">
        <v>29</v>
      </c>
      <c r="J13" s="42" t="s">
        <v>29</v>
      </c>
      <c r="K13" s="26" t="s">
        <v>29</v>
      </c>
      <c r="L13" s="26"/>
      <c r="M13" s="18"/>
      <c r="N13" s="18"/>
      <c r="O13" s="18"/>
      <c r="P13" s="27"/>
      <c r="Q13" s="27"/>
      <c r="R13" s="27"/>
      <c r="S13" s="33"/>
      <c r="T13" s="27" t="s">
        <v>29</v>
      </c>
      <c r="U13" s="27" t="s">
        <v>29</v>
      </c>
      <c r="V13" s="28"/>
      <c r="W13" s="28"/>
      <c r="X13" s="28"/>
      <c r="Y13" s="27"/>
      <c r="Z13" s="27"/>
      <c r="AA13" s="27"/>
      <c r="AB13" s="28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</row>
    <row r="14" spans="1:48" s="3" customFormat="1" x14ac:dyDescent="0.2">
      <c r="A14" s="92">
        <v>4</v>
      </c>
      <c r="B14" s="116" t="str">
        <f t="shared" ref="B14:B16" si="0">HYPERLINK("Haendler\"&amp;A14&amp;".jpg",""&amp;A14)</f>
        <v>4</v>
      </c>
      <c r="C14" s="116" t="str">
        <f t="shared" ref="C14:C16" si="1">HYPERLINK("http://www.diekommunikationsfabrik.de\2017\12_Dezember_2\Haendler\"&amp;B14&amp;".jpg",""&amp;B14)</f>
        <v>4</v>
      </c>
      <c r="D14" s="114" t="s">
        <v>47</v>
      </c>
      <c r="E14" s="115" t="s">
        <v>48</v>
      </c>
      <c r="F14" s="108"/>
      <c r="G14" s="105">
        <v>25000</v>
      </c>
      <c r="H14" s="102"/>
      <c r="I14" s="109" t="s">
        <v>29</v>
      </c>
      <c r="J14" s="99" t="s">
        <v>29</v>
      </c>
      <c r="K14" s="99">
        <v>6000</v>
      </c>
      <c r="L14" s="99"/>
      <c r="M14" s="107" t="s">
        <v>54</v>
      </c>
      <c r="N14" s="101"/>
      <c r="O14" s="99">
        <v>1E-4</v>
      </c>
      <c r="P14" s="102">
        <v>49</v>
      </c>
      <c r="Q14" s="99">
        <v>24</v>
      </c>
      <c r="R14" s="99">
        <v>10000</v>
      </c>
      <c r="S14" s="99"/>
      <c r="T14" s="99" t="s">
        <v>29</v>
      </c>
      <c r="U14" s="110">
        <v>0.95160493415637859</v>
      </c>
      <c r="V14" s="111"/>
      <c r="W14" s="106" t="s">
        <v>55</v>
      </c>
      <c r="X14" s="106"/>
      <c r="Y14" s="106"/>
      <c r="Z14" s="106"/>
      <c r="AA14" s="112"/>
      <c r="AB14" s="112" t="s">
        <v>56</v>
      </c>
      <c r="AC14" s="112" t="s">
        <v>56</v>
      </c>
      <c r="AD14" s="106" t="s">
        <v>58</v>
      </c>
      <c r="AE14" s="113"/>
      <c r="AF14" s="100"/>
      <c r="AG14" s="103"/>
      <c r="AH14" s="103"/>
      <c r="AI14" s="103"/>
      <c r="AJ14" s="103"/>
      <c r="AK14" s="103"/>
      <c r="AL14" s="103" t="s">
        <v>56</v>
      </c>
      <c r="AM14" s="103"/>
      <c r="AN14" s="103"/>
      <c r="AO14" s="103"/>
      <c r="AP14" s="103"/>
      <c r="AQ14" s="103"/>
      <c r="AR14" s="103"/>
      <c r="AS14" s="103"/>
      <c r="AT14" s="104"/>
      <c r="AU14" s="95"/>
      <c r="AV14" s="95"/>
    </row>
    <row r="15" spans="1:48" s="95" customFormat="1" x14ac:dyDescent="0.2">
      <c r="A15" s="92">
        <v>32</v>
      </c>
      <c r="B15" s="116" t="str">
        <f t="shared" si="0"/>
        <v>32</v>
      </c>
      <c r="C15" s="116" t="str">
        <f t="shared" si="1"/>
        <v>32</v>
      </c>
      <c r="D15" s="96" t="s">
        <v>47</v>
      </c>
      <c r="E15" s="97" t="s">
        <v>48</v>
      </c>
      <c r="F15" s="108"/>
      <c r="G15" s="105" t="s">
        <v>29</v>
      </c>
      <c r="H15" s="102"/>
      <c r="I15" s="109" t="s">
        <v>29</v>
      </c>
      <c r="J15" s="99">
        <v>9000</v>
      </c>
      <c r="K15" s="99">
        <v>6000</v>
      </c>
      <c r="L15" s="99"/>
      <c r="M15" s="107"/>
      <c r="N15" s="101"/>
      <c r="O15" s="99"/>
      <c r="P15" s="102"/>
      <c r="Q15" s="99"/>
      <c r="R15" s="99"/>
      <c r="S15" s="99"/>
      <c r="T15" s="99" t="s">
        <v>29</v>
      </c>
      <c r="U15" s="110" t="s">
        <v>29</v>
      </c>
      <c r="V15" s="111"/>
      <c r="W15" s="106" t="s">
        <v>55</v>
      </c>
      <c r="X15" s="106"/>
      <c r="Y15" s="106"/>
      <c r="Z15" s="106"/>
      <c r="AA15" s="112"/>
      <c r="AB15" s="112"/>
      <c r="AC15" s="112"/>
      <c r="AD15" s="106" t="s">
        <v>58</v>
      </c>
      <c r="AE15" s="113"/>
      <c r="AF15" s="100" t="s">
        <v>56</v>
      </c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4"/>
    </row>
    <row r="16" spans="1:48" s="95" customFormat="1" x14ac:dyDescent="0.2">
      <c r="A16" s="92">
        <v>301</v>
      </c>
      <c r="B16" s="116" t="str">
        <f t="shared" si="0"/>
        <v>301</v>
      </c>
      <c r="C16" s="116" t="str">
        <f t="shared" si="1"/>
        <v>301</v>
      </c>
      <c r="D16" s="96" t="s">
        <v>47</v>
      </c>
      <c r="E16" s="97" t="s">
        <v>48</v>
      </c>
      <c r="F16" s="108"/>
      <c r="G16" s="105">
        <v>24730</v>
      </c>
      <c r="H16" s="102">
        <v>15990</v>
      </c>
      <c r="I16" s="109">
        <v>0.11079660331581076</v>
      </c>
      <c r="J16" s="99">
        <v>8740</v>
      </c>
      <c r="K16" s="99">
        <v>6000</v>
      </c>
      <c r="L16" s="99"/>
      <c r="M16" s="107"/>
      <c r="N16" s="101"/>
      <c r="O16" s="99"/>
      <c r="P16" s="102"/>
      <c r="Q16" s="99"/>
      <c r="R16" s="99"/>
      <c r="S16" s="99"/>
      <c r="T16" s="99" t="s">
        <v>29</v>
      </c>
      <c r="U16" s="110" t="s">
        <v>29</v>
      </c>
      <c r="V16" s="111"/>
      <c r="W16" s="106" t="s">
        <v>55</v>
      </c>
      <c r="X16" s="106"/>
      <c r="Y16" s="106"/>
      <c r="Z16" s="106"/>
      <c r="AA16" s="112"/>
      <c r="AB16" s="112"/>
      <c r="AC16" s="112"/>
      <c r="AD16" s="106" t="s">
        <v>58</v>
      </c>
      <c r="AE16" s="113" t="s">
        <v>56</v>
      </c>
      <c r="AF16" s="100"/>
      <c r="AG16" s="103"/>
      <c r="AH16" s="103" t="s">
        <v>56</v>
      </c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4"/>
    </row>
    <row r="17" spans="1:46" s="5" customFormat="1" ht="12.75" customHeight="1" x14ac:dyDescent="0.2">
      <c r="A17" s="36">
        <f>IF(SUM(A14:A16)&gt;0,1000,"")</f>
        <v>1000</v>
      </c>
      <c r="B17" s="36"/>
      <c r="C17" s="36"/>
      <c r="D17" s="43" t="s">
        <v>47</v>
      </c>
      <c r="E17" s="43" t="s">
        <v>48</v>
      </c>
      <c r="F17" s="24"/>
      <c r="G17" s="49">
        <v>24865</v>
      </c>
      <c r="H17" s="49">
        <v>15990</v>
      </c>
      <c r="I17" s="48">
        <v>0.11079660331581076</v>
      </c>
      <c r="J17" s="49">
        <v>8870</v>
      </c>
      <c r="K17" s="49">
        <v>6000</v>
      </c>
      <c r="L17" s="49"/>
      <c r="M17" s="49" t="s">
        <v>29</v>
      </c>
      <c r="N17" s="50" t="s">
        <v>29</v>
      </c>
      <c r="O17" s="49">
        <v>1E-4</v>
      </c>
      <c r="P17" s="49">
        <v>49</v>
      </c>
      <c r="Q17" s="49">
        <v>24</v>
      </c>
      <c r="R17" s="49">
        <v>10000</v>
      </c>
      <c r="S17" s="49" t="s">
        <v>29</v>
      </c>
      <c r="T17" s="49" t="s">
        <v>29</v>
      </c>
      <c r="U17" s="37" t="s">
        <v>29</v>
      </c>
      <c r="V17" s="38"/>
      <c r="W17" s="38"/>
      <c r="X17" s="38"/>
      <c r="Y17" s="37"/>
      <c r="Z17" s="37"/>
      <c r="AA17" s="37"/>
      <c r="AB17" s="38"/>
      <c r="AC17" s="29"/>
      <c r="AD17" s="29"/>
      <c r="AE17" s="29"/>
      <c r="AF17" s="39" t="s">
        <v>56</v>
      </c>
      <c r="AG17" s="40" t="s">
        <v>29</v>
      </c>
      <c r="AH17" s="40" t="s">
        <v>56</v>
      </c>
      <c r="AI17" s="40" t="s">
        <v>29</v>
      </c>
      <c r="AJ17" s="40" t="s">
        <v>29</v>
      </c>
      <c r="AK17" s="40" t="s">
        <v>29</v>
      </c>
      <c r="AL17" s="40" t="s">
        <v>56</v>
      </c>
      <c r="AM17" s="40" t="s">
        <v>29</v>
      </c>
      <c r="AN17" s="40" t="s">
        <v>29</v>
      </c>
      <c r="AO17" s="40" t="s">
        <v>29</v>
      </c>
      <c r="AP17" s="40" t="s">
        <v>29</v>
      </c>
      <c r="AQ17" s="40" t="s">
        <v>29</v>
      </c>
      <c r="AR17" s="40" t="s">
        <v>29</v>
      </c>
      <c r="AS17" s="40" t="s">
        <v>29</v>
      </c>
      <c r="AT17" s="41" t="s">
        <v>29</v>
      </c>
    </row>
    <row r="18" spans="1:46" s="5" customFormat="1" ht="12.75" customHeight="1" x14ac:dyDescent="0.2">
      <c r="A18" s="36">
        <f>IF(SUM(A14:A16)&gt;0,2000,"")</f>
        <v>2000</v>
      </c>
      <c r="B18" s="36"/>
      <c r="C18" s="36"/>
      <c r="D18" s="78"/>
      <c r="E18" s="78"/>
      <c r="F18" s="19"/>
      <c r="G18" s="79"/>
      <c r="H18" s="79"/>
      <c r="I18" s="80" t="s">
        <v>29</v>
      </c>
      <c r="J18" s="79" t="s">
        <v>29</v>
      </c>
      <c r="K18" s="79" t="s">
        <v>29</v>
      </c>
      <c r="L18" s="79"/>
      <c r="M18" s="79"/>
      <c r="N18" s="81"/>
      <c r="O18" s="79"/>
      <c r="P18" s="79"/>
      <c r="Q18" s="79"/>
      <c r="R18" s="79"/>
      <c r="S18" s="79"/>
      <c r="T18" s="79"/>
      <c r="U18" s="27"/>
      <c r="V18" s="28"/>
      <c r="W18" s="28"/>
      <c r="X18" s="28"/>
      <c r="Y18" s="27"/>
      <c r="Z18" s="27"/>
      <c r="AA18" s="27"/>
      <c r="AB18" s="28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</row>
    <row r="19" spans="1:46" s="5" customFormat="1" ht="12.75" customHeight="1" x14ac:dyDescent="0.2">
      <c r="A19" s="36">
        <f>IF(SUM(A14:A16)&gt;0,2001,"")</f>
        <v>2001</v>
      </c>
      <c r="B19" s="36"/>
      <c r="C19" s="36"/>
      <c r="D19" s="78"/>
      <c r="E19" s="78"/>
      <c r="F19" s="19"/>
      <c r="G19" s="79"/>
      <c r="H19" s="79"/>
      <c r="I19" s="80" t="s">
        <v>29</v>
      </c>
      <c r="J19" s="79" t="s">
        <v>29</v>
      </c>
      <c r="K19" s="79" t="s">
        <v>29</v>
      </c>
      <c r="L19" s="79"/>
      <c r="M19" s="79"/>
      <c r="N19" s="81"/>
      <c r="O19" s="79"/>
      <c r="P19" s="79"/>
      <c r="Q19" s="79"/>
      <c r="R19" s="79"/>
      <c r="S19" s="79"/>
      <c r="T19" s="79"/>
      <c r="U19" s="27"/>
      <c r="V19" s="28"/>
      <c r="W19" s="28"/>
      <c r="X19" s="28"/>
      <c r="Y19" s="27"/>
      <c r="Z19" s="27"/>
      <c r="AA19" s="27"/>
      <c r="AB19" s="28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</row>
    <row r="20" spans="1:46" s="95" customFormat="1" x14ac:dyDescent="0.2">
      <c r="A20" s="92">
        <v>301</v>
      </c>
      <c r="B20" s="116" t="str">
        <f>HYPERLINK("Haendler\"&amp;A20&amp;".jpg",""&amp;A20)</f>
        <v>301</v>
      </c>
      <c r="C20" s="116" t="str">
        <f>HYPERLINK("http://www.diekommunikationsfabrik.de\2017\12_Dezember_2\Haendler\"&amp;B20&amp;".jpg",""&amp;B20)</f>
        <v>301</v>
      </c>
      <c r="D20" s="114" t="s">
        <v>47</v>
      </c>
      <c r="E20" s="115" t="s">
        <v>50</v>
      </c>
      <c r="F20" s="108"/>
      <c r="G20" s="105">
        <v>20905</v>
      </c>
      <c r="H20" s="102">
        <v>13980</v>
      </c>
      <c r="I20" s="109">
        <v>9.2083233676154036E-2</v>
      </c>
      <c r="J20" s="99">
        <v>6925</v>
      </c>
      <c r="K20" s="99">
        <v>5000</v>
      </c>
      <c r="L20" s="99"/>
      <c r="M20" s="107"/>
      <c r="N20" s="101"/>
      <c r="O20" s="99"/>
      <c r="P20" s="102"/>
      <c r="Q20" s="99"/>
      <c r="R20" s="99"/>
      <c r="S20" s="99"/>
      <c r="T20" s="99" t="s">
        <v>29</v>
      </c>
      <c r="U20" s="110"/>
      <c r="V20" s="111"/>
      <c r="W20" s="106" t="s">
        <v>55</v>
      </c>
      <c r="X20" s="106"/>
      <c r="Y20" s="106"/>
      <c r="Z20" s="106"/>
      <c r="AA20" s="112"/>
      <c r="AB20" s="112"/>
      <c r="AC20" s="112"/>
      <c r="AD20" s="106" t="s">
        <v>58</v>
      </c>
      <c r="AE20" s="113" t="s">
        <v>56</v>
      </c>
      <c r="AF20" s="100"/>
      <c r="AG20" s="103"/>
      <c r="AH20" s="103" t="s">
        <v>56</v>
      </c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4"/>
    </row>
    <row r="21" spans="1:46" s="5" customFormat="1" ht="12.75" customHeight="1" x14ac:dyDescent="0.2">
      <c r="A21" s="36">
        <f>IF(SUM(A20:A20)&gt;0,1000,"")</f>
        <v>1000</v>
      </c>
      <c r="B21" s="36"/>
      <c r="C21" s="36"/>
      <c r="D21" s="43" t="s">
        <v>47</v>
      </c>
      <c r="E21" s="43" t="s">
        <v>50</v>
      </c>
      <c r="F21" s="24"/>
      <c r="G21" s="49">
        <v>20905</v>
      </c>
      <c r="H21" s="49">
        <v>13980</v>
      </c>
      <c r="I21" s="48">
        <v>9.2083233676154036E-2</v>
      </c>
      <c r="J21" s="49">
        <v>6925</v>
      </c>
      <c r="K21" s="49">
        <v>5000</v>
      </c>
      <c r="L21" s="49"/>
      <c r="M21" s="49" t="s">
        <v>29</v>
      </c>
      <c r="N21" s="50" t="s">
        <v>29</v>
      </c>
      <c r="O21" s="49" t="s">
        <v>29</v>
      </c>
      <c r="P21" s="49" t="s">
        <v>29</v>
      </c>
      <c r="Q21" s="49" t="s">
        <v>29</v>
      </c>
      <c r="R21" s="49" t="s">
        <v>29</v>
      </c>
      <c r="S21" s="49" t="s">
        <v>29</v>
      </c>
      <c r="T21" s="49" t="s">
        <v>29</v>
      </c>
      <c r="U21" s="37" t="s">
        <v>29</v>
      </c>
      <c r="V21" s="38"/>
      <c r="W21" s="38"/>
      <c r="X21" s="38"/>
      <c r="Y21" s="37"/>
      <c r="Z21" s="37"/>
      <c r="AA21" s="37"/>
      <c r="AB21" s="38"/>
      <c r="AC21" s="29"/>
      <c r="AD21" s="29"/>
      <c r="AE21" s="29"/>
      <c r="AF21" s="39" t="s">
        <v>29</v>
      </c>
      <c r="AG21" s="40" t="s">
        <v>29</v>
      </c>
      <c r="AH21" s="40" t="s">
        <v>56</v>
      </c>
      <c r="AI21" s="40" t="s">
        <v>29</v>
      </c>
      <c r="AJ21" s="40" t="s">
        <v>29</v>
      </c>
      <c r="AK21" s="40" t="s">
        <v>29</v>
      </c>
      <c r="AL21" s="40" t="s">
        <v>29</v>
      </c>
      <c r="AM21" s="40" t="s">
        <v>29</v>
      </c>
      <c r="AN21" s="40" t="s">
        <v>29</v>
      </c>
      <c r="AO21" s="40" t="s">
        <v>29</v>
      </c>
      <c r="AP21" s="40" t="s">
        <v>29</v>
      </c>
      <c r="AQ21" s="40" t="s">
        <v>29</v>
      </c>
      <c r="AR21" s="40" t="s">
        <v>29</v>
      </c>
      <c r="AS21" s="40" t="s">
        <v>29</v>
      </c>
      <c r="AT21" s="41" t="s">
        <v>29</v>
      </c>
    </row>
    <row r="22" spans="1:46" s="5" customFormat="1" ht="12.75" customHeight="1" x14ac:dyDescent="0.2">
      <c r="A22" s="36">
        <f>IF(SUM(A20:A20)&gt;0,2000,"")</f>
        <v>2000</v>
      </c>
      <c r="B22" s="36"/>
      <c r="C22" s="36"/>
      <c r="D22" s="78"/>
      <c r="E22" s="78"/>
      <c r="F22" s="19"/>
      <c r="G22" s="79"/>
      <c r="H22" s="79"/>
      <c r="I22" s="80" t="s">
        <v>29</v>
      </c>
      <c r="J22" s="79" t="s">
        <v>29</v>
      </c>
      <c r="K22" s="79" t="s">
        <v>29</v>
      </c>
      <c r="L22" s="79"/>
      <c r="M22" s="79"/>
      <c r="N22" s="81"/>
      <c r="O22" s="79"/>
      <c r="P22" s="79"/>
      <c r="Q22" s="79"/>
      <c r="R22" s="79"/>
      <c r="S22" s="79"/>
      <c r="T22" s="79"/>
      <c r="U22" s="27"/>
      <c r="V22" s="28"/>
      <c r="W22" s="28"/>
      <c r="X22" s="28"/>
      <c r="Y22" s="27"/>
      <c r="Z22" s="27"/>
      <c r="AA22" s="27"/>
      <c r="AB22" s="28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</row>
    <row r="23" spans="1:46" s="5" customFormat="1" ht="12.75" customHeight="1" x14ac:dyDescent="0.2">
      <c r="A23" s="36">
        <f>IF(SUM(A20:A20)&gt;0,2001,"")</f>
        <v>2001</v>
      </c>
      <c r="B23" s="36"/>
      <c r="C23" s="36"/>
      <c r="D23" s="78"/>
      <c r="E23" s="78"/>
      <c r="F23" s="19"/>
      <c r="G23" s="79"/>
      <c r="H23" s="79"/>
      <c r="I23" s="80" t="s">
        <v>29</v>
      </c>
      <c r="J23" s="79" t="s">
        <v>29</v>
      </c>
      <c r="K23" s="79" t="s">
        <v>29</v>
      </c>
      <c r="L23" s="79"/>
      <c r="M23" s="79"/>
      <c r="N23" s="81"/>
      <c r="O23" s="79"/>
      <c r="P23" s="79"/>
      <c r="Q23" s="79"/>
      <c r="R23" s="79"/>
      <c r="S23" s="79"/>
      <c r="T23" s="79"/>
      <c r="U23" s="27"/>
      <c r="V23" s="28"/>
      <c r="W23" s="28"/>
      <c r="X23" s="28"/>
      <c r="Y23" s="27"/>
      <c r="Z23" s="27"/>
      <c r="AA23" s="27"/>
      <c r="AB23" s="28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</row>
    <row r="24" spans="1:46" ht="12.75" customHeight="1" x14ac:dyDescent="0.2">
      <c r="A24" s="36" t="e">
        <f>#REF!</f>
        <v>#REF!</v>
      </c>
      <c r="B24" s="4"/>
      <c r="C24" s="4"/>
      <c r="D24"/>
      <c r="E24"/>
      <c r="F24" s="66"/>
      <c r="G24" s="49">
        <v>23156</v>
      </c>
      <c r="H24" s="49">
        <v>15820</v>
      </c>
      <c r="I24" s="48">
        <v>0.10550918998311754</v>
      </c>
      <c r="J24" s="49">
        <v>7291</v>
      </c>
      <c r="K24" s="49">
        <v>5000</v>
      </c>
      <c r="L24" s="49"/>
      <c r="M24" s="49"/>
      <c r="N24" s="50"/>
      <c r="O24" s="49">
        <v>1E-4</v>
      </c>
      <c r="P24" s="49">
        <v>49</v>
      </c>
      <c r="Q24" s="49">
        <v>24</v>
      </c>
      <c r="R24" s="49">
        <v>10000</v>
      </c>
      <c r="S24" s="49"/>
      <c r="T24" s="49"/>
      <c r="U24" s="48">
        <v>0.95160493415637859</v>
      </c>
      <c r="V24" s="64"/>
      <c r="W24" s="64"/>
      <c r="X24" s="64"/>
      <c r="Y24" s="64"/>
      <c r="Z24" s="64"/>
      <c r="AA24" s="64"/>
      <c r="AB24" s="64"/>
      <c r="AC24" s="64"/>
      <c r="AD24" s="76"/>
      <c r="AE24" s="76"/>
      <c r="AF24" s="64"/>
      <c r="AG24" s="72"/>
      <c r="AH24" s="64"/>
      <c r="AI24" s="64"/>
      <c r="AJ24" s="64"/>
      <c r="AK24" s="64"/>
      <c r="AL24" s="64"/>
      <c r="AM24" s="72"/>
      <c r="AN24" s="72"/>
      <c r="AO24" s="64"/>
      <c r="AP24" s="64"/>
      <c r="AQ24" s="64"/>
      <c r="AR24" s="64"/>
      <c r="AS24" s="64"/>
      <c r="AT24" s="64"/>
    </row>
    <row r="25" spans="1:46" x14ac:dyDescent="0.2">
      <c r="G25" s="18"/>
    </row>
    <row r="26" spans="1:46" x14ac:dyDescent="0.2">
      <c r="G26" s="18"/>
    </row>
    <row r="27" spans="1:46" x14ac:dyDescent="0.2">
      <c r="G27" s="18"/>
    </row>
    <row r="28" spans="1:46" x14ac:dyDescent="0.2">
      <c r="G28" s="18"/>
    </row>
  </sheetData>
  <dataConsolidate/>
  <mergeCells count="31">
    <mergeCell ref="AE3:AE5"/>
    <mergeCell ref="AL3:AL4"/>
    <mergeCell ref="AN3:AN4"/>
    <mergeCell ref="AO3:AO4"/>
    <mergeCell ref="AF3:AF4"/>
    <mergeCell ref="AG3:AG4"/>
    <mergeCell ref="AH3:AH4"/>
    <mergeCell ref="AI3:AI4"/>
    <mergeCell ref="AJ3:AJ4"/>
    <mergeCell ref="AK3:AK4"/>
    <mergeCell ref="A3:A5"/>
    <mergeCell ref="D3:D5"/>
    <mergeCell ref="E3:E5"/>
    <mergeCell ref="B3:B5"/>
    <mergeCell ref="C3:C5"/>
    <mergeCell ref="AF5:AT5"/>
    <mergeCell ref="AT3:AT4"/>
    <mergeCell ref="AS3:AS4"/>
    <mergeCell ref="F3:F5"/>
    <mergeCell ref="H3:H5"/>
    <mergeCell ref="V3:AD3"/>
    <mergeCell ref="I3:I5"/>
    <mergeCell ref="K3:K5"/>
    <mergeCell ref="J3:J5"/>
    <mergeCell ref="S4:T4"/>
    <mergeCell ref="G3:G5"/>
    <mergeCell ref="L3:L5"/>
    <mergeCell ref="AR3:AR4"/>
    <mergeCell ref="AQ3:AQ4"/>
    <mergeCell ref="AP3:AP4"/>
    <mergeCell ref="AM3:AM4"/>
  </mergeCells>
  <phoneticPr fontId="0" type="noConversion"/>
  <pageMargins left="0.59055118110236227" right="0.59055118110236227" top="0.59055118110236227" bottom="0.59055118110236227" header="0.51181102362204722" footer="0.51181102362204722"/>
  <pageSetup paperSize="9" scale="23" fitToHeight="0" orientation="landscape" horizontalDpi="300" verticalDpi="300" r:id="rId1"/>
  <headerFooter alignWithMargins="0">
    <oddFooter>&amp;C© Die KommUNIKATionsfabrik GmbH&amp;RSeite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Segmente</vt:lpstr>
      <vt:lpstr>Segmente!Drucktitel</vt:lpstr>
    </vt:vector>
  </TitlesOfParts>
  <Company>Die Komunikationsfabrick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Breuer</dc:creator>
  <cp:lastModifiedBy>Wiemann</cp:lastModifiedBy>
  <cp:lastPrinted>2010-10-21T15:47:24Z</cp:lastPrinted>
  <dcterms:created xsi:type="dcterms:W3CDTF">2000-03-12T13:59:00Z</dcterms:created>
  <dcterms:modified xsi:type="dcterms:W3CDTF">2018-01-03T09:27:36Z</dcterms:modified>
</cp:coreProperties>
</file>