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3555" yWindow="1050" windowWidth="13875" windowHeight="8130"/>
  </bookViews>
  <sheets>
    <sheet name="Segmente" sheetId="26" r:id="rId1"/>
  </sheets>
  <definedNames>
    <definedName name="_xlnm._FilterDatabase" localSheetId="0" hidden="1">Segmente!$A$9:$AU$143</definedName>
    <definedName name="_xlnm.Print_Titles" localSheetId="0">Segmente!$1:$9</definedName>
  </definedNames>
  <calcPr calcId="145621"/>
</workbook>
</file>

<file path=xl/calcChain.xml><?xml version="1.0" encoding="utf-8"?>
<calcChain xmlns="http://schemas.openxmlformats.org/spreadsheetml/2006/main">
  <c r="A140" i="26" l="1"/>
  <c r="A117" i="26"/>
  <c r="A26" i="26"/>
  <c r="B29" i="26"/>
  <c r="C29" i="26" s="1"/>
  <c r="B30" i="26"/>
  <c r="C30" i="26" s="1"/>
  <c r="B136" i="26" l="1"/>
  <c r="C136" i="26" s="1"/>
  <c r="B132" i="26"/>
  <c r="C132" i="26" s="1"/>
  <c r="B131" i="26"/>
  <c r="C131" i="26" s="1"/>
  <c r="B130" i="26"/>
  <c r="C130" i="26" s="1"/>
  <c r="B129" i="26"/>
  <c r="C129" i="26" s="1"/>
  <c r="B128" i="26"/>
  <c r="C128" i="26" s="1"/>
  <c r="B127" i="26"/>
  <c r="C127" i="26" s="1"/>
  <c r="B126" i="26"/>
  <c r="C126" i="26" s="1"/>
  <c r="B125" i="26"/>
  <c r="C125" i="26" s="1"/>
  <c r="B121" i="26"/>
  <c r="C121" i="26" s="1"/>
  <c r="B120" i="26"/>
  <c r="C120" i="26" s="1"/>
  <c r="B113" i="26"/>
  <c r="C113" i="26" s="1"/>
  <c r="B109" i="26"/>
  <c r="C109" i="26" s="1"/>
  <c r="B105" i="26"/>
  <c r="C105" i="26" s="1"/>
  <c r="B98" i="26"/>
  <c r="C98" i="26" s="1"/>
  <c r="B97" i="26"/>
  <c r="C97" i="26" s="1"/>
  <c r="B96" i="26"/>
  <c r="C96" i="26" s="1"/>
  <c r="B92" i="26"/>
  <c r="C92" i="26" s="1"/>
  <c r="B85" i="26"/>
  <c r="C85" i="26" s="1"/>
  <c r="B81" i="26"/>
  <c r="C81" i="26" s="1"/>
  <c r="B77" i="26"/>
  <c r="C77" i="26" s="1"/>
  <c r="B76" i="26"/>
  <c r="C76" i="26" s="1"/>
  <c r="B69" i="26"/>
  <c r="C69" i="26" s="1"/>
  <c r="B65" i="26"/>
  <c r="C65" i="26" s="1"/>
  <c r="B61" i="26"/>
  <c r="C61" i="26" s="1"/>
  <c r="B60" i="26"/>
  <c r="C60" i="26" s="1"/>
  <c r="B59" i="26"/>
  <c r="C59" i="26" s="1"/>
  <c r="B55" i="26"/>
  <c r="C55" i="26" s="1"/>
  <c r="B54" i="26"/>
  <c r="C54" i="26" s="1"/>
  <c r="B50" i="26"/>
  <c r="C50" i="26" s="1"/>
  <c r="B43" i="26"/>
  <c r="C43" i="26" s="1"/>
  <c r="B42" i="26"/>
  <c r="C42" i="26" s="1"/>
  <c r="B41" i="26"/>
  <c r="C41" i="26" s="1"/>
  <c r="B37" i="26"/>
  <c r="C37" i="26" s="1"/>
  <c r="B36" i="26"/>
  <c r="C36" i="26" s="1"/>
  <c r="B35" i="26"/>
  <c r="C35" i="26" s="1"/>
  <c r="B34" i="26"/>
  <c r="C34" i="26" s="1"/>
  <c r="B22" i="26"/>
  <c r="C22" i="26" s="1"/>
  <c r="B18" i="26"/>
  <c r="C18" i="26" s="1"/>
  <c r="B14" i="26"/>
  <c r="C14" i="26" s="1"/>
  <c r="A137" i="26" l="1"/>
  <c r="B10" i="26" l="1"/>
  <c r="C10" i="26" s="1"/>
  <c r="B137" i="26" l="1"/>
  <c r="C137" i="26" s="1"/>
  <c r="A23" i="26" l="1"/>
  <c r="A19" i="26"/>
  <c r="A86" i="26" l="1"/>
  <c r="A82" i="26" l="1"/>
  <c r="A89" i="26" s="1"/>
  <c r="A143" i="26" l="1"/>
  <c r="A139" i="26"/>
  <c r="A138" i="26"/>
  <c r="A133" i="26"/>
  <c r="A122" i="26"/>
  <c r="A110" i="26"/>
  <c r="A93" i="26"/>
  <c r="A78" i="26"/>
  <c r="A70" i="26"/>
  <c r="A62" i="26"/>
  <c r="A56" i="26"/>
  <c r="A51" i="26"/>
  <c r="A44" i="26"/>
  <c r="A38" i="26"/>
  <c r="A31" i="26"/>
  <c r="A15" i="26"/>
  <c r="A13" i="26"/>
  <c r="A12" i="26"/>
  <c r="A11" i="26"/>
  <c r="U7" i="26"/>
  <c r="T7" i="26"/>
  <c r="A66" i="26" l="1"/>
  <c r="A47" i="26"/>
  <c r="A99" i="26" l="1"/>
  <c r="A102" i="26" s="1"/>
  <c r="A73" i="26"/>
  <c r="A16" i="26" l="1"/>
  <c r="A17" i="26"/>
  <c r="A24" i="26" l="1"/>
  <c r="A25" i="26"/>
  <c r="A32" i="26" l="1"/>
  <c r="A33" i="26"/>
  <c r="A48" i="26" l="1"/>
  <c r="A49" i="26" l="1"/>
  <c r="A106" i="26" l="1"/>
  <c r="A39" i="26" l="1"/>
  <c r="A40" i="26"/>
  <c r="A46" i="26" l="1"/>
  <c r="A45" i="26"/>
  <c r="A52" i="26" l="1"/>
  <c r="A53" i="26"/>
  <c r="A57" i="26" l="1"/>
  <c r="A58" i="26"/>
  <c r="A63" i="26" l="1"/>
  <c r="A64" i="26"/>
  <c r="A68" i="26" l="1"/>
  <c r="A67" i="26"/>
  <c r="A72" i="26" l="1"/>
  <c r="A71" i="26"/>
  <c r="A74" i="26" l="1"/>
  <c r="A75" i="26" l="1"/>
  <c r="A79" i="26" l="1"/>
  <c r="A80" i="26"/>
  <c r="A95" i="26" l="1"/>
  <c r="A94" i="26" l="1"/>
  <c r="A101" i="26" l="1"/>
  <c r="A100" i="26"/>
  <c r="A103" i="26" l="1"/>
  <c r="A104" i="26" l="1"/>
  <c r="A108" i="26" l="1"/>
  <c r="A107" i="26"/>
  <c r="A111" i="26" l="1"/>
  <c r="A112" i="26"/>
  <c r="A115" i="26" l="1"/>
  <c r="A114" i="26"/>
  <c r="A116" i="26"/>
  <c r="A123" i="26" l="1"/>
  <c r="A124" i="26" l="1"/>
  <c r="A134" i="26" l="1"/>
  <c r="A135" i="26"/>
</calcChain>
</file>

<file path=xl/sharedStrings.xml><?xml version="1.0" encoding="utf-8"?>
<sst xmlns="http://schemas.openxmlformats.org/spreadsheetml/2006/main" count="1435" uniqueCount="108">
  <si>
    <t>Saarland</t>
  </si>
  <si>
    <t>Modell</t>
  </si>
  <si>
    <t>Barpreis</t>
  </si>
  <si>
    <t>Hamburg</t>
  </si>
  <si>
    <t>Berlin</t>
  </si>
  <si>
    <t>Hannover</t>
  </si>
  <si>
    <t>Bremen</t>
  </si>
  <si>
    <t>Köln</t>
  </si>
  <si>
    <t>Frankfurt</t>
  </si>
  <si>
    <t>Stuttgart</t>
  </si>
  <si>
    <t>München</t>
  </si>
  <si>
    <t>Leipzig</t>
  </si>
  <si>
    <t>Dresden</t>
  </si>
  <si>
    <t>Rate</t>
  </si>
  <si>
    <t>M.</t>
  </si>
  <si>
    <t>Anz.</t>
  </si>
  <si>
    <t>km</t>
  </si>
  <si>
    <t>Ballungsräume</t>
  </si>
  <si>
    <t>Marke</t>
  </si>
  <si>
    <t>Basis-UPE</t>
  </si>
  <si>
    <t>Osnabrück</t>
  </si>
  <si>
    <t>%</t>
  </si>
  <si>
    <t>Rh.-Neckar</t>
  </si>
  <si>
    <t>Sondermodell</t>
  </si>
  <si>
    <t>Audio</t>
  </si>
  <si>
    <t>AC</t>
  </si>
  <si>
    <t>TZ</t>
  </si>
  <si>
    <t>sonstiges</t>
  </si>
  <si>
    <t>Alu</t>
  </si>
  <si>
    <t/>
  </si>
  <si>
    <t>Restwert</t>
  </si>
  <si>
    <t>Barzahlungsalternativen</t>
  </si>
  <si>
    <t>Art</t>
  </si>
  <si>
    <t>Navi</t>
  </si>
  <si>
    <t>Leder</t>
  </si>
  <si>
    <t>Zusatz-Leistung</t>
  </si>
  <si>
    <t>Xenon</t>
  </si>
  <si>
    <t>Schluss-rate</t>
  </si>
  <si>
    <t>Maßnahmen</t>
  </si>
  <si>
    <t>Anzeigen-Nr.</t>
  </si>
  <si>
    <t>Gesamtvorteil</t>
  </si>
  <si>
    <t>Herstellervorteil</t>
  </si>
  <si>
    <t>Leasing/Options-Finanzierung</t>
  </si>
  <si>
    <t>Finanzie-rungspreis</t>
  </si>
  <si>
    <t>Nachlass Handel</t>
  </si>
  <si>
    <t>Alfa Romeo</t>
  </si>
  <si>
    <t>Giulietta</t>
  </si>
  <si>
    <t>Audi</t>
  </si>
  <si>
    <t>A3</t>
  </si>
  <si>
    <t>Fiat</t>
  </si>
  <si>
    <t>Ford</t>
  </si>
  <si>
    <t>Focus</t>
  </si>
  <si>
    <t>Hyundai</t>
  </si>
  <si>
    <t>i30</t>
  </si>
  <si>
    <t>Kia</t>
  </si>
  <si>
    <t>Mazda</t>
  </si>
  <si>
    <t>Nissan</t>
  </si>
  <si>
    <t>Renault</t>
  </si>
  <si>
    <t>Megane</t>
  </si>
  <si>
    <t>Seat</t>
  </si>
  <si>
    <t>Leon</t>
  </si>
  <si>
    <t>Skoda</t>
  </si>
  <si>
    <t>Octavia</t>
  </si>
  <si>
    <t>Octavia Combi</t>
  </si>
  <si>
    <t>Opel</t>
  </si>
  <si>
    <t>Astra</t>
  </si>
  <si>
    <t>Astra Sports Tourer</t>
  </si>
  <si>
    <t>Toyota</t>
  </si>
  <si>
    <t>VW</t>
  </si>
  <si>
    <t>Golf</t>
  </si>
  <si>
    <t>Golf Variant</t>
  </si>
  <si>
    <t>Cee'd</t>
  </si>
  <si>
    <t>Rapid</t>
  </si>
  <si>
    <t>Händlergemein- schaftswerbung</t>
  </si>
  <si>
    <t>Auris Touring Sports</t>
  </si>
  <si>
    <t>Düsseldorf</t>
  </si>
  <si>
    <t>Ruhrgebiet</t>
  </si>
  <si>
    <t>Pulsar</t>
  </si>
  <si>
    <t>Leon ST</t>
  </si>
  <si>
    <t>Beetle</t>
  </si>
  <si>
    <t>Tipo</t>
  </si>
  <si>
    <t>i30 ttl.</t>
  </si>
  <si>
    <t>Astra ttl.</t>
  </si>
  <si>
    <t>Octavia ttl.</t>
  </si>
  <si>
    <t>Tipo Kombi</t>
  </si>
  <si>
    <t>Leon ttl.</t>
  </si>
  <si>
    <t>Gewerblich</t>
  </si>
  <si>
    <t>Auris / Corolla</t>
  </si>
  <si>
    <t>i30 Kombi</t>
  </si>
  <si>
    <t>G</t>
  </si>
  <si>
    <t>L</t>
  </si>
  <si>
    <t>GW</t>
  </si>
  <si>
    <t>x</t>
  </si>
  <si>
    <t>S</t>
  </si>
  <si>
    <t>ON</t>
  </si>
  <si>
    <t>Winterräder</t>
  </si>
  <si>
    <t>Diesel-Prämie</t>
  </si>
  <si>
    <t>Fan-Paket</t>
  </si>
  <si>
    <t>Tageszeitungswerbung: 29./30.12. sowie alle Bild-Ausgaben 11. - 30.12.2017</t>
  </si>
  <si>
    <t>JOIN</t>
  </si>
  <si>
    <t>SOUND</t>
  </si>
  <si>
    <t>Edition S+</t>
  </si>
  <si>
    <t>O</t>
  </si>
  <si>
    <t>Edition 7 Emotion</t>
  </si>
  <si>
    <t>Segment C</t>
  </si>
  <si>
    <t>Tipo ttl.</t>
  </si>
  <si>
    <t>Auris ttl.</t>
  </si>
  <si>
    <t>Golf ttl.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</si>
</sst>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6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horizontal="center" textRotation="90"/>
    </xf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0" fontId="0" fillId="0" borderId="5" xfId="0" applyNumberForma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9" fontId="4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left"/>
    </xf>
    <xf numFmtId="3" fontId="2" fillId="0" borderId="8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Continuous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/>
    <xf numFmtId="0" fontId="9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3" fillId="0" borderId="4" xfId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3" fillId="0" borderId="0" xfId="1" applyNumberFormat="1" applyBorder="1" applyAlignment="1" applyProtection="1">
      <alignment vertical="center"/>
    </xf>
    <xf numFmtId="0" fontId="10" fillId="0" borderId="0" xfId="2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3" fontId="1" fillId="0" borderId="12" xfId="0" applyNumberFormat="1" applyFont="1" applyBorder="1" applyAlignment="1">
      <alignment horizontal="center" textRotation="90"/>
    </xf>
    <xf numFmtId="3" fontId="1" fillId="0" borderId="13" xfId="0" applyNumberFormat="1" applyFont="1" applyBorder="1" applyAlignment="1">
      <alignment horizontal="center" textRotation="90"/>
    </xf>
    <xf numFmtId="3" fontId="1" fillId="0" borderId="5" xfId="0" applyNumberFormat="1" applyFont="1" applyBorder="1" applyAlignment="1">
      <alignment horizontal="center" textRotation="90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textRotation="90" wrapText="1"/>
    </xf>
    <xf numFmtId="9" fontId="1" fillId="0" borderId="13" xfId="0" applyNumberFormat="1" applyFont="1" applyBorder="1" applyAlignment="1">
      <alignment horizontal="center" textRotation="90" wrapText="1"/>
    </xf>
    <xf numFmtId="9" fontId="1" fillId="0" borderId="5" xfId="0" applyNumberFormat="1" applyFont="1" applyBorder="1" applyAlignment="1">
      <alignment horizontal="center" textRotation="90" wrapText="1"/>
    </xf>
    <xf numFmtId="3" fontId="1" fillId="0" borderId="12" xfId="0" applyNumberFormat="1" applyFont="1" applyBorder="1" applyAlignment="1">
      <alignment horizontal="center" textRotation="90" wrapText="1"/>
    </xf>
    <xf numFmtId="3" fontId="1" fillId="0" borderId="13" xfId="0" applyNumberFormat="1" applyFont="1" applyBorder="1" applyAlignment="1">
      <alignment horizontal="center" textRotation="90" wrapText="1"/>
    </xf>
    <xf numFmtId="3" fontId="1" fillId="0" borderId="5" xfId="0" applyNumberFormat="1" applyFont="1" applyBorder="1" applyAlignment="1">
      <alignment horizontal="center" textRotation="90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textRotation="90"/>
    </xf>
    <xf numFmtId="0" fontId="1" fillId="0" borderId="1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2" xfId="0" applyFont="1" applyBorder="1" applyAlignment="1">
      <alignment horizont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3" fontId="1" fillId="0" borderId="12" xfId="0" applyNumberFormat="1" applyFont="1" applyFill="1" applyBorder="1" applyAlignment="1">
      <alignment horizontal="center" textRotation="90" wrapText="1"/>
    </xf>
    <xf numFmtId="3" fontId="1" fillId="0" borderId="13" xfId="0" applyNumberFormat="1" applyFont="1" applyFill="1" applyBorder="1" applyAlignment="1">
      <alignment horizontal="center" textRotation="90" wrapText="1"/>
    </xf>
    <xf numFmtId="3" fontId="1" fillId="0" borderId="5" xfId="0" applyNumberFormat="1" applyFont="1" applyFill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</cellXfs>
  <cellStyles count="3">
    <cellStyle name="Hyperlink" xfId="1" builtinId="8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ysithea">
  <a:themeElements>
    <a:clrScheme name="Lysithea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Lysithea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ysithea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V147"/>
  <sheetViews>
    <sheetView tabSelected="1" topLeftCell="C1" zoomScaleNormal="100" workbookViewId="0">
      <pane ySplit="4110" topLeftCell="A48" activePane="bottomLeft"/>
      <selection sqref="A1:B1048576"/>
      <selection pane="bottomLeft" activeCell="C3" sqref="C3:C5"/>
    </sheetView>
  </sheetViews>
  <sheetFormatPr baseColWidth="10" defaultColWidth="11.42578125" defaultRowHeight="12.75" x14ac:dyDescent="0.2"/>
  <cols>
    <col min="1" max="1" width="9" style="75" hidden="1" customWidth="1"/>
    <col min="2" max="2" width="9" style="31" hidden="1" customWidth="1"/>
    <col min="3" max="3" width="9" style="31" customWidth="1"/>
    <col min="4" max="4" width="12.7109375" style="21" customWidth="1"/>
    <col min="5" max="5" width="22.28515625" style="7" customWidth="1"/>
    <col min="6" max="6" width="21.85546875" style="21" customWidth="1"/>
    <col min="7" max="7" width="8.7109375" style="15" customWidth="1"/>
    <col min="8" max="8" width="8.7109375" style="25" customWidth="1"/>
    <col min="9" max="9" width="8.7109375" style="81" customWidth="1"/>
    <col min="10" max="12" width="8.7109375" style="22" customWidth="1"/>
    <col min="13" max="13" width="8.7109375" style="14" customWidth="1"/>
    <col min="14" max="14" width="8.7109375" style="9" customWidth="1"/>
    <col min="15" max="15" width="10.7109375" style="25" customWidth="1"/>
    <col min="16" max="16" width="8.7109375" style="13" customWidth="1"/>
    <col min="17" max="17" width="8.7109375" style="8" customWidth="1"/>
    <col min="18" max="20" width="10.7109375" style="8" customWidth="1"/>
    <col min="21" max="21" width="17.42578125" style="34" customWidth="1"/>
    <col min="22" max="22" width="6.7109375" style="8" customWidth="1"/>
    <col min="23" max="23" width="10.7109375" style="23" customWidth="1"/>
    <col min="24" max="26" width="6.7109375" style="23" customWidth="1"/>
    <col min="27" max="29" width="6.7109375" style="8" customWidth="1"/>
    <col min="30" max="30" width="19.5703125" style="10" customWidth="1"/>
    <col min="31" max="31" width="6.7109375" style="10" customWidth="1"/>
    <col min="32" max="32" width="4.85546875" style="18" customWidth="1"/>
    <col min="33" max="37" width="3.7109375" style="18" customWidth="1"/>
    <col min="38" max="46" width="3.7109375" style="1" customWidth="1"/>
    <col min="47" max="48" width="11.42578125" style="2"/>
    <col min="49" max="49" width="28" style="2" customWidth="1"/>
    <col min="50" max="16384" width="11.42578125" style="2"/>
  </cols>
  <sheetData>
    <row r="1" spans="1:46" ht="23.25" x14ac:dyDescent="0.2">
      <c r="A1" s="20"/>
      <c r="B1" s="126" t="s">
        <v>98</v>
      </c>
      <c r="C1" s="126" t="s">
        <v>98</v>
      </c>
      <c r="D1" s="30"/>
      <c r="E1" s="30"/>
      <c r="F1" s="30"/>
      <c r="G1" s="31"/>
      <c r="H1" s="31"/>
      <c r="I1" s="30"/>
      <c r="J1" s="30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11"/>
      <c r="W1" s="16"/>
      <c r="X1" s="16"/>
      <c r="Y1" s="16"/>
      <c r="Z1" s="16"/>
      <c r="AA1" s="11"/>
      <c r="AB1" s="11"/>
      <c r="AC1" s="11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x14ac:dyDescent="0.2">
      <c r="A2" s="122"/>
      <c r="B2" s="32"/>
      <c r="C2" s="32"/>
      <c r="E2" s="37"/>
      <c r="G2" s="19" t="s">
        <v>29</v>
      </c>
      <c r="I2" s="80" t="s">
        <v>29</v>
      </c>
      <c r="J2" s="19" t="s">
        <v>29</v>
      </c>
      <c r="K2" s="19"/>
      <c r="L2" s="19"/>
      <c r="O2" s="13"/>
      <c r="Q2" s="13"/>
      <c r="T2" s="8" t="s">
        <v>29</v>
      </c>
      <c r="U2" s="35" t="s">
        <v>29</v>
      </c>
      <c r="W2" s="24"/>
      <c r="X2" s="24"/>
      <c r="Y2" s="24"/>
      <c r="Z2" s="24"/>
      <c r="AF2" s="17"/>
    </row>
    <row r="3" spans="1:46" s="91" customFormat="1" ht="12.75" customHeight="1" x14ac:dyDescent="0.2">
      <c r="A3" s="153" t="s">
        <v>39</v>
      </c>
      <c r="B3" s="156" t="s">
        <v>39</v>
      </c>
      <c r="C3" s="156" t="s">
        <v>39</v>
      </c>
      <c r="D3" s="156" t="s">
        <v>18</v>
      </c>
      <c r="E3" s="137" t="s">
        <v>1</v>
      </c>
      <c r="F3" s="137" t="s">
        <v>23</v>
      </c>
      <c r="G3" s="159" t="s">
        <v>19</v>
      </c>
      <c r="H3" s="140" t="s">
        <v>2</v>
      </c>
      <c r="I3" s="146" t="s">
        <v>44</v>
      </c>
      <c r="J3" s="149" t="s">
        <v>40</v>
      </c>
      <c r="K3" s="149" t="s">
        <v>41</v>
      </c>
      <c r="L3" s="149" t="s">
        <v>86</v>
      </c>
      <c r="M3" s="86" t="s">
        <v>31</v>
      </c>
      <c r="N3" s="89"/>
      <c r="O3" s="89"/>
      <c r="P3" s="89"/>
      <c r="Q3" s="89"/>
      <c r="R3" s="89"/>
      <c r="S3" s="89"/>
      <c r="T3" s="89"/>
      <c r="U3" s="90"/>
      <c r="V3" s="143" t="s">
        <v>38</v>
      </c>
      <c r="W3" s="144"/>
      <c r="X3" s="144"/>
      <c r="Y3" s="144"/>
      <c r="Z3" s="144"/>
      <c r="AA3" s="144"/>
      <c r="AB3" s="144"/>
      <c r="AC3" s="144"/>
      <c r="AD3" s="145"/>
      <c r="AE3" s="164" t="s">
        <v>73</v>
      </c>
      <c r="AF3" s="162" t="s">
        <v>3</v>
      </c>
      <c r="AG3" s="135" t="s">
        <v>6</v>
      </c>
      <c r="AH3" s="135" t="s">
        <v>5</v>
      </c>
      <c r="AI3" s="135" t="s">
        <v>20</v>
      </c>
      <c r="AJ3" s="135" t="s">
        <v>76</v>
      </c>
      <c r="AK3" s="135" t="s">
        <v>75</v>
      </c>
      <c r="AL3" s="135" t="s">
        <v>7</v>
      </c>
      <c r="AM3" s="135" t="s">
        <v>8</v>
      </c>
      <c r="AN3" s="135" t="s">
        <v>0</v>
      </c>
      <c r="AO3" s="135" t="s">
        <v>22</v>
      </c>
      <c r="AP3" s="135" t="s">
        <v>9</v>
      </c>
      <c r="AQ3" s="135" t="s">
        <v>10</v>
      </c>
      <c r="AR3" s="135" t="s">
        <v>4</v>
      </c>
      <c r="AS3" s="135" t="s">
        <v>11</v>
      </c>
      <c r="AT3" s="133" t="s">
        <v>12</v>
      </c>
    </row>
    <row r="4" spans="1:46" ht="44.25" customHeight="1" x14ac:dyDescent="0.2">
      <c r="A4" s="154"/>
      <c r="B4" s="157"/>
      <c r="C4" s="157"/>
      <c r="D4" s="157"/>
      <c r="E4" s="138"/>
      <c r="F4" s="138"/>
      <c r="G4" s="160"/>
      <c r="H4" s="141"/>
      <c r="I4" s="147"/>
      <c r="J4" s="150"/>
      <c r="K4" s="150"/>
      <c r="L4" s="150"/>
      <c r="M4" s="87"/>
      <c r="N4" s="69"/>
      <c r="O4" s="69"/>
      <c r="P4" s="88"/>
      <c r="Q4" s="69"/>
      <c r="R4" s="69"/>
      <c r="S4" s="152"/>
      <c r="T4" s="152"/>
      <c r="U4" s="56" t="s">
        <v>42</v>
      </c>
      <c r="V4" s="70"/>
      <c r="W4" s="71"/>
      <c r="X4" s="71"/>
      <c r="Y4" s="71"/>
      <c r="Z4" s="71"/>
      <c r="AA4" s="71"/>
      <c r="AB4" s="71"/>
      <c r="AC4" s="69"/>
      <c r="AD4" s="72"/>
      <c r="AE4" s="165"/>
      <c r="AF4" s="163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4"/>
    </row>
    <row r="5" spans="1:46" ht="25.5" x14ac:dyDescent="0.2">
      <c r="A5" s="155"/>
      <c r="B5" s="158"/>
      <c r="C5" s="158"/>
      <c r="D5" s="158"/>
      <c r="E5" s="139"/>
      <c r="F5" s="139"/>
      <c r="G5" s="161"/>
      <c r="H5" s="142"/>
      <c r="I5" s="148"/>
      <c r="J5" s="151"/>
      <c r="K5" s="151"/>
      <c r="L5" s="151"/>
      <c r="M5" s="55" t="s">
        <v>32</v>
      </c>
      <c r="N5" s="46" t="s">
        <v>21</v>
      </c>
      <c r="O5" s="47" t="s">
        <v>15</v>
      </c>
      <c r="P5" s="48" t="s">
        <v>13</v>
      </c>
      <c r="Q5" s="47" t="s">
        <v>14</v>
      </c>
      <c r="R5" s="47" t="s">
        <v>16</v>
      </c>
      <c r="S5" s="56" t="s">
        <v>37</v>
      </c>
      <c r="T5" s="56" t="s">
        <v>43</v>
      </c>
      <c r="U5" s="57" t="s">
        <v>30</v>
      </c>
      <c r="V5" s="58" t="s">
        <v>26</v>
      </c>
      <c r="W5" s="33" t="s">
        <v>35</v>
      </c>
      <c r="X5" s="59" t="s">
        <v>34</v>
      </c>
      <c r="Y5" s="59" t="s">
        <v>33</v>
      </c>
      <c r="Z5" s="59" t="s">
        <v>36</v>
      </c>
      <c r="AA5" s="47" t="s">
        <v>28</v>
      </c>
      <c r="AB5" s="47" t="s">
        <v>25</v>
      </c>
      <c r="AC5" s="47" t="s">
        <v>24</v>
      </c>
      <c r="AD5" s="49" t="s">
        <v>27</v>
      </c>
      <c r="AE5" s="166"/>
      <c r="AF5" s="130" t="s">
        <v>17</v>
      </c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2"/>
    </row>
    <row r="6" spans="1:46" x14ac:dyDescent="0.2">
      <c r="A6" s="123"/>
      <c r="B6" s="1"/>
      <c r="C6" s="1"/>
      <c r="D6" s="1"/>
      <c r="E6" s="1"/>
      <c r="F6" s="67"/>
      <c r="G6" s="1"/>
      <c r="H6" s="1"/>
      <c r="I6" s="34"/>
      <c r="J6" s="8"/>
      <c r="K6" s="8"/>
      <c r="L6" s="8"/>
      <c r="M6" s="60"/>
      <c r="N6" s="12"/>
      <c r="O6" s="61"/>
      <c r="P6" s="53"/>
      <c r="Q6" s="61"/>
      <c r="R6" s="61"/>
      <c r="S6" s="54"/>
      <c r="T6" s="54"/>
      <c r="U6" s="62"/>
      <c r="V6" s="61"/>
      <c r="W6" s="63"/>
      <c r="X6" s="64"/>
      <c r="Y6" s="64"/>
      <c r="Z6" s="64"/>
      <c r="AA6" s="61"/>
      <c r="AB6" s="61"/>
      <c r="AC6" s="61"/>
      <c r="AD6" s="65"/>
      <c r="AE6" s="65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</row>
    <row r="7" spans="1:46" x14ac:dyDescent="0.2">
      <c r="A7" s="124"/>
      <c r="B7" s="1"/>
      <c r="C7" s="92"/>
      <c r="D7" s="125"/>
      <c r="E7" s="93"/>
      <c r="F7" s="67"/>
      <c r="G7" s="19"/>
      <c r="I7" s="80"/>
      <c r="J7" s="19"/>
      <c r="K7" s="19"/>
      <c r="L7" s="19"/>
      <c r="O7" s="13"/>
      <c r="Q7" s="13"/>
      <c r="T7" s="8" t="str">
        <f>IF(S7&lt;&gt;"",O7+P7*(Q7-1)+S7,"")</f>
        <v/>
      </c>
      <c r="U7" s="35" t="str">
        <f>IF(M7&lt;&gt;"",IF(P7&gt;0,1-(((Q7*P7)+O7)/#REF!),""),"")</f>
        <v/>
      </c>
      <c r="V7" s="61"/>
      <c r="W7" s="63"/>
      <c r="X7" s="64"/>
      <c r="Y7" s="64"/>
      <c r="Z7" s="64"/>
      <c r="AA7" s="61"/>
      <c r="AB7" s="61"/>
      <c r="AC7" s="61"/>
      <c r="AD7" s="65"/>
      <c r="AE7" s="65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</row>
    <row r="8" spans="1:46" ht="23.25" x14ac:dyDescent="0.35">
      <c r="A8" s="123"/>
      <c r="B8" s="83" t="s">
        <v>104</v>
      </c>
      <c r="C8" s="83" t="s">
        <v>104</v>
      </c>
      <c r="D8" s="1"/>
      <c r="E8" s="1"/>
      <c r="F8" s="67"/>
      <c r="G8" s="1"/>
      <c r="H8" s="8"/>
      <c r="I8" s="35"/>
      <c r="J8" s="29"/>
      <c r="K8" s="8"/>
      <c r="L8" s="8"/>
      <c r="M8" s="12"/>
      <c r="N8" s="12"/>
      <c r="O8" s="61"/>
      <c r="P8" s="53"/>
      <c r="Q8" s="61"/>
      <c r="R8" s="53"/>
      <c r="S8" s="63"/>
      <c r="T8" s="63"/>
      <c r="U8" s="61"/>
      <c r="V8" s="61"/>
      <c r="W8" s="63"/>
      <c r="X8" s="64"/>
      <c r="Y8" s="64"/>
      <c r="Z8" s="64"/>
      <c r="AA8" s="61"/>
      <c r="AB8" s="61"/>
      <c r="AC8" s="61"/>
      <c r="AD8" s="65"/>
      <c r="AE8" s="65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</row>
    <row r="9" spans="1:46" x14ac:dyDescent="0.2">
      <c r="B9" s="99"/>
      <c r="D9" s="27"/>
      <c r="E9" s="21"/>
      <c r="I9" s="85"/>
      <c r="J9" s="84"/>
      <c r="AD9" s="16"/>
      <c r="AE9" s="16"/>
      <c r="AF9" s="1"/>
      <c r="AG9" s="1"/>
      <c r="AH9" s="1"/>
      <c r="AI9" s="1"/>
      <c r="AJ9" s="1"/>
      <c r="AK9" s="1"/>
    </row>
    <row r="10" spans="1:46" s="103" customFormat="1" x14ac:dyDescent="0.2">
      <c r="A10" s="94">
        <v>23</v>
      </c>
      <c r="B10" s="121" t="str">
        <f>HYPERLINK("Haendler\"&amp;A10&amp;".jpg",""&amp;A10)</f>
        <v>23</v>
      </c>
      <c r="C10" s="121" t="str">
        <f>HYPERLINK("http://www.diekommunikationsfabrik.de\2017\12_Dezember_2\Haendler\"&amp;B10&amp;".jpg",""&amp;B10)</f>
        <v>23</v>
      </c>
      <c r="D10" s="101" t="s">
        <v>45</v>
      </c>
      <c r="E10" s="102" t="s">
        <v>46</v>
      </c>
      <c r="F10" s="113"/>
      <c r="G10" s="110">
        <v>28665</v>
      </c>
      <c r="H10" s="107">
        <v>19790</v>
      </c>
      <c r="I10" s="114">
        <v>0.18402232687946973</v>
      </c>
      <c r="J10" s="104">
        <v>8875</v>
      </c>
      <c r="K10" s="104">
        <v>3600</v>
      </c>
      <c r="L10" s="104"/>
      <c r="M10" s="112" t="s">
        <v>93</v>
      </c>
      <c r="N10" s="106">
        <v>3.9899999999999998E-2</v>
      </c>
      <c r="O10" s="104">
        <v>1000</v>
      </c>
      <c r="P10" s="107">
        <v>199</v>
      </c>
      <c r="Q10" s="104">
        <v>60</v>
      </c>
      <c r="R10" s="104"/>
      <c r="S10" s="104">
        <v>9908</v>
      </c>
      <c r="T10" s="104">
        <v>22649</v>
      </c>
      <c r="U10" s="115"/>
      <c r="V10" s="116"/>
      <c r="W10" s="111"/>
      <c r="X10" s="111"/>
      <c r="Y10" s="111" t="s">
        <v>92</v>
      </c>
      <c r="Z10" s="111"/>
      <c r="AA10" s="117" t="s">
        <v>92</v>
      </c>
      <c r="AB10" s="117" t="s">
        <v>92</v>
      </c>
      <c r="AC10" s="117" t="s">
        <v>92</v>
      </c>
      <c r="AD10" s="111"/>
      <c r="AE10" s="118"/>
      <c r="AF10" s="105"/>
      <c r="AG10" s="108"/>
      <c r="AH10" s="108"/>
      <c r="AI10" s="108"/>
      <c r="AJ10" s="108"/>
      <c r="AK10" s="108" t="s">
        <v>92</v>
      </c>
      <c r="AL10" s="108"/>
      <c r="AM10" s="108"/>
      <c r="AN10" s="108"/>
      <c r="AO10" s="108"/>
      <c r="AP10" s="108"/>
      <c r="AQ10" s="108"/>
      <c r="AR10" s="108"/>
      <c r="AS10" s="108"/>
      <c r="AT10" s="109"/>
    </row>
    <row r="11" spans="1:46" s="7" customFormat="1" ht="12.75" customHeight="1" x14ac:dyDescent="0.2">
      <c r="A11" s="38">
        <f>IF(SUM(A10:A10)&gt;0,1000,"")</f>
        <v>1000</v>
      </c>
      <c r="B11" s="38"/>
      <c r="C11" s="38"/>
      <c r="D11" s="45" t="s">
        <v>45</v>
      </c>
      <c r="E11" s="45" t="s">
        <v>46</v>
      </c>
      <c r="F11" s="26"/>
      <c r="G11" s="51">
        <v>28665</v>
      </c>
      <c r="H11" s="51">
        <v>19790</v>
      </c>
      <c r="I11" s="50">
        <v>0.18402232687946973</v>
      </c>
      <c r="J11" s="51">
        <v>8875</v>
      </c>
      <c r="K11" s="51">
        <v>3600</v>
      </c>
      <c r="L11" s="51"/>
      <c r="M11" s="51" t="s">
        <v>29</v>
      </c>
      <c r="N11" s="52">
        <v>3.9899999999999998E-2</v>
      </c>
      <c r="O11" s="51">
        <v>1000</v>
      </c>
      <c r="P11" s="51">
        <v>199</v>
      </c>
      <c r="Q11" s="51">
        <v>60</v>
      </c>
      <c r="R11" s="51" t="s">
        <v>29</v>
      </c>
      <c r="S11" s="51">
        <v>9908</v>
      </c>
      <c r="T11" s="51">
        <v>22649</v>
      </c>
      <c r="U11" s="39" t="s">
        <v>29</v>
      </c>
      <c r="V11" s="40"/>
      <c r="W11" s="40"/>
      <c r="X11" s="40"/>
      <c r="Y11" s="39"/>
      <c r="Z11" s="39"/>
      <c r="AA11" s="39"/>
      <c r="AB11" s="40"/>
      <c r="AC11" s="31"/>
      <c r="AD11" s="31"/>
      <c r="AE11" s="31"/>
      <c r="AF11" s="41" t="s">
        <v>29</v>
      </c>
      <c r="AG11" s="42" t="s">
        <v>29</v>
      </c>
      <c r="AH11" s="42" t="s">
        <v>29</v>
      </c>
      <c r="AI11" s="42" t="s">
        <v>29</v>
      </c>
      <c r="AJ11" s="42" t="s">
        <v>29</v>
      </c>
      <c r="AK11" s="42" t="s">
        <v>92</v>
      </c>
      <c r="AL11" s="42" t="s">
        <v>29</v>
      </c>
      <c r="AM11" s="42" t="s">
        <v>29</v>
      </c>
      <c r="AN11" s="42" t="s">
        <v>29</v>
      </c>
      <c r="AO11" s="42" t="s">
        <v>29</v>
      </c>
      <c r="AP11" s="42" t="s">
        <v>29</v>
      </c>
      <c r="AQ11" s="42" t="s">
        <v>29</v>
      </c>
      <c r="AR11" s="42" t="s">
        <v>29</v>
      </c>
      <c r="AS11" s="42" t="s">
        <v>29</v>
      </c>
      <c r="AT11" s="43" t="s">
        <v>29</v>
      </c>
    </row>
    <row r="12" spans="1:46" s="7" customFormat="1" ht="12.75" customHeight="1" x14ac:dyDescent="0.2">
      <c r="A12" s="38">
        <f>IF(SUM(A10:A10)&gt;0,2000,"")</f>
        <v>2000</v>
      </c>
      <c r="B12" s="38"/>
      <c r="C12" s="38"/>
      <c r="D12" s="27"/>
      <c r="E12" s="103"/>
      <c r="F12" s="21"/>
      <c r="G12" s="31" t="s">
        <v>29</v>
      </c>
      <c r="H12" s="31"/>
      <c r="I12" s="35" t="s">
        <v>29</v>
      </c>
      <c r="J12" s="31" t="s">
        <v>29</v>
      </c>
      <c r="K12" s="31" t="s">
        <v>29</v>
      </c>
      <c r="L12" s="31"/>
      <c r="M12" s="103"/>
      <c r="N12" s="103"/>
      <c r="O12" s="103"/>
      <c r="P12" s="103"/>
      <c r="Q12" s="103"/>
      <c r="R12" s="103"/>
      <c r="S12" s="103"/>
      <c r="T12" s="103" t="s">
        <v>29</v>
      </c>
      <c r="U12" s="29" t="s">
        <v>29</v>
      </c>
      <c r="V12" s="30"/>
      <c r="W12" s="30"/>
      <c r="X12" s="30"/>
      <c r="Y12" s="29"/>
      <c r="Z12" s="29"/>
      <c r="AA12" s="29"/>
      <c r="AB12" s="30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</row>
    <row r="13" spans="1:46" s="7" customFormat="1" ht="12.75" customHeight="1" x14ac:dyDescent="0.2">
      <c r="A13" s="38">
        <f>IF(SUM(A10:A10)&gt;0,2001,"")</f>
        <v>2001</v>
      </c>
      <c r="B13" s="38"/>
      <c r="C13" s="38"/>
      <c r="D13" s="27"/>
      <c r="E13" s="103"/>
      <c r="F13" s="36"/>
      <c r="G13" s="35" t="s">
        <v>29</v>
      </c>
      <c r="H13" s="29"/>
      <c r="I13" s="35" t="s">
        <v>29</v>
      </c>
      <c r="J13" s="44" t="s">
        <v>29</v>
      </c>
      <c r="K13" s="28" t="s">
        <v>29</v>
      </c>
      <c r="L13" s="28"/>
      <c r="M13" s="20"/>
      <c r="N13" s="20"/>
      <c r="O13" s="20"/>
      <c r="P13" s="29"/>
      <c r="Q13" s="29"/>
      <c r="R13" s="29"/>
      <c r="S13" s="35"/>
      <c r="T13" s="29" t="s">
        <v>29</v>
      </c>
      <c r="U13" s="29" t="s">
        <v>29</v>
      </c>
      <c r="V13" s="30"/>
      <c r="W13" s="30"/>
      <c r="X13" s="30"/>
      <c r="Y13" s="29"/>
      <c r="Z13" s="29"/>
      <c r="AA13" s="29"/>
      <c r="AB13" s="30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</row>
    <row r="14" spans="1:46" s="100" customFormat="1" x14ac:dyDescent="0.2">
      <c r="A14" s="128">
        <v>45</v>
      </c>
      <c r="B14" s="121" t="str">
        <f>HYPERLINK("Haendler\"&amp;A14&amp;".jpg",""&amp;A14)</f>
        <v>45</v>
      </c>
      <c r="C14" s="121" t="str">
        <f>HYPERLINK("http://www.diekommunikationsfabrik.de\2017\12_Dezember_2\Haendler\"&amp;B14&amp;".jpg",""&amp;B14)</f>
        <v>45</v>
      </c>
      <c r="D14" s="101" t="s">
        <v>47</v>
      </c>
      <c r="E14" s="102" t="s">
        <v>48</v>
      </c>
      <c r="F14" s="113"/>
      <c r="G14" s="110" t="s">
        <v>29</v>
      </c>
      <c r="H14" s="107"/>
      <c r="I14" s="114" t="s">
        <v>29</v>
      </c>
      <c r="J14" s="104">
        <v>9000</v>
      </c>
      <c r="K14" s="104">
        <v>5000</v>
      </c>
      <c r="L14" s="104"/>
      <c r="M14" s="112"/>
      <c r="N14" s="106"/>
      <c r="O14" s="104"/>
      <c r="P14" s="107"/>
      <c r="Q14" s="104"/>
      <c r="R14" s="104"/>
      <c r="S14" s="104"/>
      <c r="T14" s="104" t="s">
        <v>29</v>
      </c>
      <c r="U14" s="115" t="s">
        <v>29</v>
      </c>
      <c r="V14" s="116"/>
      <c r="W14" s="111" t="s">
        <v>91</v>
      </c>
      <c r="X14" s="111"/>
      <c r="Y14" s="111"/>
      <c r="Z14" s="111"/>
      <c r="AA14" s="117"/>
      <c r="AB14" s="117"/>
      <c r="AC14" s="117"/>
      <c r="AD14" s="111" t="s">
        <v>96</v>
      </c>
      <c r="AE14" s="118"/>
      <c r="AF14" s="105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 t="s">
        <v>92</v>
      </c>
      <c r="AR14" s="108"/>
      <c r="AS14" s="108"/>
      <c r="AT14" s="109"/>
    </row>
    <row r="15" spans="1:46" s="7" customFormat="1" ht="12.75" customHeight="1" x14ac:dyDescent="0.2">
      <c r="A15" s="38">
        <f>IF(SUM(A14:A14)&gt;0,1000,"")</f>
        <v>1000</v>
      </c>
      <c r="B15" s="38"/>
      <c r="C15" s="38"/>
      <c r="D15" s="45" t="s">
        <v>47</v>
      </c>
      <c r="E15" s="45" t="s">
        <v>48</v>
      </c>
      <c r="F15" s="26"/>
      <c r="G15" s="51" t="s">
        <v>29</v>
      </c>
      <c r="H15" s="51" t="s">
        <v>29</v>
      </c>
      <c r="I15" s="50" t="s">
        <v>29</v>
      </c>
      <c r="J15" s="51">
        <v>9000</v>
      </c>
      <c r="K15" s="51">
        <v>5000</v>
      </c>
      <c r="L15" s="51"/>
      <c r="M15" s="51" t="s">
        <v>29</v>
      </c>
      <c r="N15" s="52" t="s">
        <v>29</v>
      </c>
      <c r="O15" s="51" t="s">
        <v>29</v>
      </c>
      <c r="P15" s="51" t="s">
        <v>29</v>
      </c>
      <c r="Q15" s="51" t="s">
        <v>29</v>
      </c>
      <c r="R15" s="51" t="s">
        <v>29</v>
      </c>
      <c r="S15" s="51" t="s">
        <v>29</v>
      </c>
      <c r="T15" s="51" t="s">
        <v>29</v>
      </c>
      <c r="U15" s="39" t="s">
        <v>29</v>
      </c>
      <c r="V15" s="40"/>
      <c r="W15" s="40"/>
      <c r="X15" s="40"/>
      <c r="Y15" s="39"/>
      <c r="Z15" s="39"/>
      <c r="AA15" s="39"/>
      <c r="AB15" s="40"/>
      <c r="AC15" s="31"/>
      <c r="AD15" s="31"/>
      <c r="AE15" s="31"/>
      <c r="AF15" s="41" t="s">
        <v>29</v>
      </c>
      <c r="AG15" s="42" t="s">
        <v>29</v>
      </c>
      <c r="AH15" s="42" t="s">
        <v>29</v>
      </c>
      <c r="AI15" s="42" t="s">
        <v>29</v>
      </c>
      <c r="AJ15" s="42" t="s">
        <v>29</v>
      </c>
      <c r="AK15" s="42" t="s">
        <v>29</v>
      </c>
      <c r="AL15" s="42" t="s">
        <v>29</v>
      </c>
      <c r="AM15" s="42" t="s">
        <v>29</v>
      </c>
      <c r="AN15" s="42" t="s">
        <v>29</v>
      </c>
      <c r="AO15" s="42" t="s">
        <v>29</v>
      </c>
      <c r="AP15" s="42" t="s">
        <v>29</v>
      </c>
      <c r="AQ15" s="42" t="s">
        <v>92</v>
      </c>
      <c r="AR15" s="42" t="s">
        <v>29</v>
      </c>
      <c r="AS15" s="42" t="s">
        <v>29</v>
      </c>
      <c r="AT15" s="43" t="s">
        <v>29</v>
      </c>
    </row>
    <row r="16" spans="1:46" s="7" customFormat="1" ht="12.75" customHeight="1" x14ac:dyDescent="0.2">
      <c r="A16" s="38">
        <f>IF(SUM(A14:A14)&gt;0,2000,"")</f>
        <v>2000</v>
      </c>
      <c r="B16" s="38"/>
      <c r="C16" s="38"/>
      <c r="D16" s="27"/>
      <c r="E16" s="103"/>
      <c r="F16" s="21"/>
      <c r="G16" s="31" t="s">
        <v>29</v>
      </c>
      <c r="H16" s="31"/>
      <c r="I16" s="35" t="s">
        <v>29</v>
      </c>
      <c r="J16" s="31" t="s">
        <v>29</v>
      </c>
      <c r="K16" s="31" t="s">
        <v>29</v>
      </c>
      <c r="L16" s="31"/>
      <c r="M16" s="103"/>
      <c r="N16" s="103"/>
      <c r="O16" s="103"/>
      <c r="P16" s="103"/>
      <c r="Q16" s="103"/>
      <c r="R16" s="103"/>
      <c r="S16" s="103"/>
      <c r="T16" s="103" t="s">
        <v>29</v>
      </c>
      <c r="U16" s="29" t="s">
        <v>29</v>
      </c>
      <c r="V16" s="30"/>
      <c r="W16" s="30"/>
      <c r="X16" s="30"/>
      <c r="Y16" s="29"/>
      <c r="Z16" s="29"/>
      <c r="AA16" s="29"/>
      <c r="AB16" s="30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</row>
    <row r="17" spans="1:46" s="7" customFormat="1" ht="12.75" customHeight="1" x14ac:dyDescent="0.2">
      <c r="A17" s="38">
        <f>IF(SUM(A14:A14)&gt;0,2001,"")</f>
        <v>2001</v>
      </c>
      <c r="B17" s="38"/>
      <c r="C17" s="38"/>
      <c r="D17" s="27"/>
      <c r="E17" s="103"/>
      <c r="F17" s="36"/>
      <c r="G17" s="35" t="s">
        <v>29</v>
      </c>
      <c r="H17" s="29"/>
      <c r="I17" s="35" t="s">
        <v>29</v>
      </c>
      <c r="J17" s="44" t="s">
        <v>29</v>
      </c>
      <c r="K17" s="28" t="s">
        <v>29</v>
      </c>
      <c r="L17" s="28"/>
      <c r="M17" s="20"/>
      <c r="N17" s="20"/>
      <c r="O17" s="20"/>
      <c r="P17" s="29"/>
      <c r="Q17" s="29"/>
      <c r="R17" s="29"/>
      <c r="S17" s="35"/>
      <c r="T17" s="29" t="s">
        <v>29</v>
      </c>
      <c r="U17" s="29" t="s">
        <v>29</v>
      </c>
      <c r="V17" s="30"/>
      <c r="W17" s="30"/>
      <c r="X17" s="30"/>
      <c r="Y17" s="29"/>
      <c r="Z17" s="29"/>
      <c r="AA17" s="29"/>
      <c r="AB17" s="30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</row>
    <row r="18" spans="1:46" s="3" customFormat="1" x14ac:dyDescent="0.2">
      <c r="A18" s="94">
        <v>71</v>
      </c>
      <c r="B18" s="121" t="str">
        <f>HYPERLINK("Haendler\"&amp;A18&amp;".jpg",""&amp;A18)</f>
        <v>71</v>
      </c>
      <c r="C18" s="121" t="str">
        <f>HYPERLINK("http://www.diekommunikationsfabrik.de\2017\12_Dezember_2\Haendler\"&amp;B18&amp;".jpg",""&amp;B18)</f>
        <v>71</v>
      </c>
      <c r="D18" s="101" t="s">
        <v>49</v>
      </c>
      <c r="E18" s="102" t="s">
        <v>80</v>
      </c>
      <c r="F18" s="113"/>
      <c r="G18" s="110" t="s">
        <v>29</v>
      </c>
      <c r="H18" s="107"/>
      <c r="I18" s="114" t="s">
        <v>29</v>
      </c>
      <c r="J18" s="104" t="s">
        <v>29</v>
      </c>
      <c r="K18" s="104">
        <v>2560</v>
      </c>
      <c r="L18" s="104"/>
      <c r="M18" s="112"/>
      <c r="N18" s="106"/>
      <c r="O18" s="104"/>
      <c r="P18" s="107"/>
      <c r="Q18" s="104"/>
      <c r="R18" s="104"/>
      <c r="S18" s="104"/>
      <c r="T18" s="104" t="s">
        <v>29</v>
      </c>
      <c r="U18" s="115"/>
      <c r="V18" s="116"/>
      <c r="W18" s="111" t="s">
        <v>91</v>
      </c>
      <c r="X18" s="111"/>
      <c r="Y18" s="111"/>
      <c r="Z18" s="111"/>
      <c r="AA18" s="117"/>
      <c r="AB18" s="117"/>
      <c r="AC18" s="117"/>
      <c r="AD18" s="111" t="s">
        <v>96</v>
      </c>
      <c r="AE18" s="118"/>
      <c r="AF18" s="105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 t="s">
        <v>92</v>
      </c>
      <c r="AR18" s="108"/>
      <c r="AS18" s="108"/>
      <c r="AT18" s="109"/>
    </row>
    <row r="19" spans="1:46" s="103" customFormat="1" ht="12.75" customHeight="1" x14ac:dyDescent="0.2">
      <c r="A19" s="38">
        <f>IF(SUM(A18:A18)&gt;0,1000,"")</f>
        <v>1000</v>
      </c>
      <c r="B19" s="38"/>
      <c r="C19" s="38"/>
      <c r="D19" s="45" t="s">
        <v>49</v>
      </c>
      <c r="E19" s="45" t="s">
        <v>80</v>
      </c>
      <c r="F19" s="26"/>
      <c r="G19" s="51" t="s">
        <v>29</v>
      </c>
      <c r="H19" s="51" t="s">
        <v>29</v>
      </c>
      <c r="I19" s="50" t="s">
        <v>29</v>
      </c>
      <c r="J19" s="51" t="s">
        <v>29</v>
      </c>
      <c r="K19" s="51">
        <v>2560</v>
      </c>
      <c r="L19" s="51"/>
      <c r="M19" s="51" t="s">
        <v>29</v>
      </c>
      <c r="N19" s="52" t="s">
        <v>29</v>
      </c>
      <c r="O19" s="51" t="s">
        <v>29</v>
      </c>
      <c r="P19" s="51" t="s">
        <v>29</v>
      </c>
      <c r="Q19" s="51" t="s">
        <v>29</v>
      </c>
      <c r="R19" s="51" t="s">
        <v>29</v>
      </c>
      <c r="S19" s="51" t="s">
        <v>29</v>
      </c>
      <c r="T19" s="51" t="s">
        <v>29</v>
      </c>
      <c r="U19" s="39" t="s">
        <v>29</v>
      </c>
      <c r="V19" s="40"/>
      <c r="W19" s="40"/>
      <c r="X19" s="40"/>
      <c r="Y19" s="39"/>
      <c r="Z19" s="39"/>
      <c r="AA19" s="39"/>
      <c r="AB19" s="40"/>
      <c r="AC19" s="31"/>
      <c r="AD19" s="31"/>
      <c r="AE19" s="31"/>
      <c r="AF19" s="41" t="s">
        <v>29</v>
      </c>
      <c r="AG19" s="42" t="s">
        <v>29</v>
      </c>
      <c r="AH19" s="42" t="s">
        <v>29</v>
      </c>
      <c r="AI19" s="42" t="s">
        <v>29</v>
      </c>
      <c r="AJ19" s="42" t="s">
        <v>29</v>
      </c>
      <c r="AK19" s="42" t="s">
        <v>29</v>
      </c>
      <c r="AL19" s="42" t="s">
        <v>29</v>
      </c>
      <c r="AM19" s="42" t="s">
        <v>29</v>
      </c>
      <c r="AN19" s="42" t="s">
        <v>29</v>
      </c>
      <c r="AO19" s="42" t="s">
        <v>29</v>
      </c>
      <c r="AP19" s="42" t="s">
        <v>29</v>
      </c>
      <c r="AQ19" s="42" t="s">
        <v>92</v>
      </c>
      <c r="AR19" s="42" t="s">
        <v>29</v>
      </c>
      <c r="AS19" s="42" t="s">
        <v>29</v>
      </c>
      <c r="AT19" s="43" t="s">
        <v>29</v>
      </c>
    </row>
    <row r="20" spans="1:46" s="103" customFormat="1" ht="12.75" customHeight="1" x14ac:dyDescent="0.2">
      <c r="A20" s="38"/>
      <c r="B20" s="38"/>
      <c r="C20" s="38"/>
      <c r="D20" s="27"/>
      <c r="F20" s="21"/>
      <c r="G20" s="31"/>
      <c r="H20" s="31"/>
      <c r="I20" s="35"/>
      <c r="J20" s="31"/>
      <c r="K20" s="31"/>
      <c r="L20" s="31"/>
      <c r="U20" s="29"/>
      <c r="V20" s="30"/>
      <c r="W20" s="30"/>
      <c r="X20" s="30"/>
      <c r="Y20" s="29"/>
      <c r="Z20" s="29"/>
      <c r="AA20" s="29"/>
      <c r="AB20" s="30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</row>
    <row r="21" spans="1:46" s="103" customFormat="1" ht="12.75" customHeight="1" x14ac:dyDescent="0.2">
      <c r="A21" s="38"/>
      <c r="B21" s="38"/>
      <c r="C21" s="38"/>
      <c r="D21" s="27"/>
      <c r="F21" s="36"/>
      <c r="G21" s="35"/>
      <c r="H21" s="29"/>
      <c r="I21" s="35"/>
      <c r="J21" s="44"/>
      <c r="K21" s="28"/>
      <c r="L21" s="28"/>
      <c r="M21" s="20"/>
      <c r="N21" s="20"/>
      <c r="O21" s="20"/>
      <c r="P21" s="29"/>
      <c r="Q21" s="29"/>
      <c r="R21" s="29"/>
      <c r="S21" s="35"/>
      <c r="T21" s="29"/>
      <c r="U21" s="29"/>
      <c r="V21" s="30"/>
      <c r="W21" s="30"/>
      <c r="X21" s="30"/>
      <c r="Y21" s="29"/>
      <c r="Z21" s="29"/>
      <c r="AA21" s="29"/>
      <c r="AB21" s="30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</row>
    <row r="22" spans="1:46" s="100" customFormat="1" ht="12.75" customHeight="1" x14ac:dyDescent="0.2">
      <c r="A22" s="94">
        <v>71</v>
      </c>
      <c r="B22" s="121" t="str">
        <f>HYPERLINK("Haendler\"&amp;A22&amp;".jpg",""&amp;A22)</f>
        <v>71</v>
      </c>
      <c r="C22" s="121" t="str">
        <f>HYPERLINK("http://www.diekommunikationsfabrik.de\2017\12_Dezember_2\Haendler\"&amp;B22&amp;".jpg",""&amp;B22)</f>
        <v>71</v>
      </c>
      <c r="D22" s="101" t="s">
        <v>49</v>
      </c>
      <c r="E22" s="102" t="s">
        <v>84</v>
      </c>
      <c r="F22" s="113"/>
      <c r="G22" s="110" t="s">
        <v>29</v>
      </c>
      <c r="H22" s="107"/>
      <c r="I22" s="114" t="s">
        <v>29</v>
      </c>
      <c r="J22" s="104"/>
      <c r="K22" s="104">
        <v>2560</v>
      </c>
      <c r="L22" s="104"/>
      <c r="M22" s="112"/>
      <c r="N22" s="106"/>
      <c r="O22" s="104"/>
      <c r="P22" s="107"/>
      <c r="Q22" s="104"/>
      <c r="R22" s="104"/>
      <c r="S22" s="104"/>
      <c r="T22" s="104" t="s">
        <v>29</v>
      </c>
      <c r="U22" s="115" t="s">
        <v>29</v>
      </c>
      <c r="V22" s="116"/>
      <c r="W22" s="111" t="s">
        <v>91</v>
      </c>
      <c r="X22" s="111"/>
      <c r="Y22" s="111"/>
      <c r="Z22" s="111"/>
      <c r="AA22" s="117"/>
      <c r="AB22" s="117"/>
      <c r="AC22" s="117"/>
      <c r="AD22" s="111" t="s">
        <v>96</v>
      </c>
      <c r="AE22" s="118"/>
      <c r="AF22" s="105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 t="s">
        <v>92</v>
      </c>
      <c r="AR22" s="108"/>
      <c r="AS22" s="108"/>
      <c r="AT22" s="109"/>
    </row>
    <row r="23" spans="1:46" s="103" customFormat="1" ht="12.75" customHeight="1" x14ac:dyDescent="0.2">
      <c r="A23" s="38">
        <f>IF(SUM(A22:A22)&gt;0,1000,"")</f>
        <v>1000</v>
      </c>
      <c r="B23" s="38"/>
      <c r="C23" s="38"/>
      <c r="D23" s="45" t="s">
        <v>49</v>
      </c>
      <c r="E23" s="45" t="s">
        <v>84</v>
      </c>
      <c r="F23" s="26"/>
      <c r="G23" s="51" t="s">
        <v>29</v>
      </c>
      <c r="H23" s="51" t="s">
        <v>29</v>
      </c>
      <c r="I23" s="50" t="s">
        <v>29</v>
      </c>
      <c r="J23" s="51" t="s">
        <v>29</v>
      </c>
      <c r="K23" s="51">
        <v>2560</v>
      </c>
      <c r="L23" s="51"/>
      <c r="M23" s="51" t="s">
        <v>29</v>
      </c>
      <c r="N23" s="52" t="s">
        <v>29</v>
      </c>
      <c r="O23" s="51" t="s">
        <v>29</v>
      </c>
      <c r="P23" s="51" t="s">
        <v>29</v>
      </c>
      <c r="Q23" s="51" t="s">
        <v>29</v>
      </c>
      <c r="R23" s="51" t="s">
        <v>29</v>
      </c>
      <c r="S23" s="51" t="s">
        <v>29</v>
      </c>
      <c r="T23" s="51" t="s">
        <v>29</v>
      </c>
      <c r="U23" s="39" t="s">
        <v>29</v>
      </c>
      <c r="V23" s="40"/>
      <c r="W23" s="40"/>
      <c r="X23" s="40"/>
      <c r="Y23" s="39"/>
      <c r="Z23" s="39"/>
      <c r="AA23" s="39"/>
      <c r="AB23" s="40"/>
      <c r="AC23" s="31"/>
      <c r="AD23" s="31"/>
      <c r="AE23" s="31"/>
      <c r="AF23" s="41" t="s">
        <v>29</v>
      </c>
      <c r="AG23" s="42" t="s">
        <v>29</v>
      </c>
      <c r="AH23" s="42" t="s">
        <v>29</v>
      </c>
      <c r="AI23" s="42" t="s">
        <v>29</v>
      </c>
      <c r="AJ23" s="42" t="s">
        <v>29</v>
      </c>
      <c r="AK23" s="42" t="s">
        <v>29</v>
      </c>
      <c r="AL23" s="42" t="s">
        <v>29</v>
      </c>
      <c r="AM23" s="42" t="s">
        <v>29</v>
      </c>
      <c r="AN23" s="42" t="s">
        <v>29</v>
      </c>
      <c r="AO23" s="42" t="s">
        <v>29</v>
      </c>
      <c r="AP23" s="42" t="s">
        <v>29</v>
      </c>
      <c r="AQ23" s="42" t="s">
        <v>92</v>
      </c>
      <c r="AR23" s="42" t="s">
        <v>29</v>
      </c>
      <c r="AS23" s="42" t="s">
        <v>29</v>
      </c>
      <c r="AT23" s="43" t="s">
        <v>29</v>
      </c>
    </row>
    <row r="24" spans="1:46" s="7" customFormat="1" ht="12.75" customHeight="1" x14ac:dyDescent="0.2">
      <c r="A24" s="38">
        <f>IF(SUM(A18:A23)&gt;0,2000,"")</f>
        <v>2000</v>
      </c>
      <c r="B24" s="38"/>
      <c r="C24" s="38"/>
      <c r="D24" s="27"/>
      <c r="E24" s="103"/>
      <c r="F24" s="21"/>
      <c r="G24" s="31" t="s">
        <v>29</v>
      </c>
      <c r="H24" s="31"/>
      <c r="I24" s="35" t="s">
        <v>29</v>
      </c>
      <c r="J24" s="31" t="s">
        <v>29</v>
      </c>
      <c r="K24" s="31" t="s">
        <v>29</v>
      </c>
      <c r="L24" s="31"/>
      <c r="M24" s="103"/>
      <c r="N24" s="103"/>
      <c r="O24" s="103"/>
      <c r="P24" s="103"/>
      <c r="Q24" s="103"/>
      <c r="R24" s="103"/>
      <c r="S24" s="103"/>
      <c r="T24" s="103" t="s">
        <v>29</v>
      </c>
      <c r="U24" s="29" t="s">
        <v>29</v>
      </c>
      <c r="V24" s="30"/>
      <c r="W24" s="30"/>
      <c r="X24" s="30"/>
      <c r="Y24" s="29"/>
      <c r="Z24" s="29"/>
      <c r="AA24" s="29"/>
      <c r="AB24" s="30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</row>
    <row r="25" spans="1:46" s="7" customFormat="1" ht="12.75" customHeight="1" x14ac:dyDescent="0.2">
      <c r="A25" s="38">
        <f>IF(SUM(A18:A23)&gt;0,2001,"")</f>
        <v>2001</v>
      </c>
      <c r="B25" s="38"/>
      <c r="C25" s="38"/>
      <c r="D25" s="27"/>
      <c r="E25" s="103"/>
      <c r="F25" s="36"/>
      <c r="G25" s="35" t="s">
        <v>29</v>
      </c>
      <c r="H25" s="29"/>
      <c r="I25" s="35" t="s">
        <v>29</v>
      </c>
      <c r="J25" s="44" t="s">
        <v>29</v>
      </c>
      <c r="K25" s="28" t="s">
        <v>29</v>
      </c>
      <c r="L25" s="28"/>
      <c r="M25" s="20"/>
      <c r="N25" s="20"/>
      <c r="O25" s="20"/>
      <c r="P25" s="29"/>
      <c r="Q25" s="29"/>
      <c r="R25" s="29"/>
      <c r="S25" s="35"/>
      <c r="T25" s="29" t="s">
        <v>29</v>
      </c>
      <c r="U25" s="29" t="s">
        <v>29</v>
      </c>
      <c r="V25" s="30"/>
      <c r="W25" s="30"/>
      <c r="X25" s="30"/>
      <c r="Y25" s="29"/>
      <c r="Z25" s="29"/>
      <c r="AA25" s="29"/>
      <c r="AB25" s="30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</row>
    <row r="26" spans="1:46" s="103" customFormat="1" ht="12.75" customHeight="1" x14ac:dyDescent="0.2">
      <c r="A26" s="38">
        <f>IF(SUM(A25:A25)&gt;0,1000,"")</f>
        <v>1000</v>
      </c>
      <c r="B26" s="38"/>
      <c r="C26" s="38"/>
      <c r="D26" s="45" t="s">
        <v>49</v>
      </c>
      <c r="E26" s="45" t="s">
        <v>105</v>
      </c>
      <c r="F26" s="26"/>
      <c r="G26" s="51" t="s">
        <v>29</v>
      </c>
      <c r="H26" s="51" t="s">
        <v>29</v>
      </c>
      <c r="I26" s="50" t="s">
        <v>29</v>
      </c>
      <c r="J26" s="51" t="s">
        <v>29</v>
      </c>
      <c r="K26" s="51">
        <v>2560</v>
      </c>
      <c r="L26" s="51"/>
      <c r="M26" s="51" t="s">
        <v>29</v>
      </c>
      <c r="N26" s="52" t="s">
        <v>29</v>
      </c>
      <c r="O26" s="51" t="s">
        <v>29</v>
      </c>
      <c r="P26" s="51" t="s">
        <v>29</v>
      </c>
      <c r="Q26" s="51" t="s">
        <v>29</v>
      </c>
      <c r="R26" s="51" t="s">
        <v>29</v>
      </c>
      <c r="S26" s="51" t="s">
        <v>29</v>
      </c>
      <c r="T26" s="51" t="s">
        <v>29</v>
      </c>
      <c r="U26" s="29" t="s">
        <v>29</v>
      </c>
      <c r="V26" s="30"/>
      <c r="W26" s="30"/>
      <c r="X26" s="30"/>
      <c r="Y26" s="29"/>
      <c r="Z26" s="29"/>
      <c r="AA26" s="29"/>
      <c r="AB26" s="30"/>
      <c r="AC26" s="31"/>
      <c r="AD26" s="31"/>
      <c r="AE26" s="31"/>
      <c r="AF26" s="41" t="s">
        <v>29</v>
      </c>
      <c r="AG26" s="42" t="s">
        <v>29</v>
      </c>
      <c r="AH26" s="42" t="s">
        <v>29</v>
      </c>
      <c r="AI26" s="42" t="s">
        <v>29</v>
      </c>
      <c r="AJ26" s="42" t="s">
        <v>29</v>
      </c>
      <c r="AK26" s="42" t="s">
        <v>29</v>
      </c>
      <c r="AL26" s="42" t="s">
        <v>29</v>
      </c>
      <c r="AM26" s="42" t="s">
        <v>29</v>
      </c>
      <c r="AN26" s="42" t="s">
        <v>29</v>
      </c>
      <c r="AO26" s="42" t="s">
        <v>29</v>
      </c>
      <c r="AP26" s="42" t="s">
        <v>29</v>
      </c>
      <c r="AQ26" s="42" t="s">
        <v>92</v>
      </c>
      <c r="AR26" s="42" t="s">
        <v>29</v>
      </c>
      <c r="AS26" s="42" t="s">
        <v>29</v>
      </c>
      <c r="AT26" s="43" t="s">
        <v>29</v>
      </c>
    </row>
    <row r="27" spans="1:46" s="103" customFormat="1" ht="12.75" customHeight="1" x14ac:dyDescent="0.2">
      <c r="A27" s="38"/>
      <c r="B27" s="38"/>
      <c r="C27" s="38"/>
      <c r="D27" s="27"/>
      <c r="F27" s="36"/>
      <c r="G27" s="35"/>
      <c r="H27" s="29"/>
      <c r="I27" s="35"/>
      <c r="J27" s="44"/>
      <c r="K27" s="28"/>
      <c r="L27" s="28"/>
      <c r="M27" s="20"/>
      <c r="N27" s="20"/>
      <c r="O27" s="20"/>
      <c r="P27" s="29"/>
      <c r="Q27" s="29"/>
      <c r="R27" s="29"/>
      <c r="S27" s="35"/>
      <c r="T27" s="29"/>
      <c r="U27" s="29"/>
      <c r="V27" s="30"/>
      <c r="W27" s="30"/>
      <c r="X27" s="30"/>
      <c r="Y27" s="29"/>
      <c r="Z27" s="29"/>
      <c r="AA27" s="29"/>
      <c r="AB27" s="30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</row>
    <row r="28" spans="1:46" s="103" customFormat="1" ht="12.75" customHeight="1" x14ac:dyDescent="0.2">
      <c r="A28" s="38"/>
      <c r="B28" s="38"/>
      <c r="C28" s="38"/>
      <c r="D28" s="27"/>
      <c r="F28" s="36"/>
      <c r="G28" s="35"/>
      <c r="H28" s="29"/>
      <c r="I28" s="35"/>
      <c r="J28" s="44"/>
      <c r="K28" s="28"/>
      <c r="L28" s="28"/>
      <c r="M28" s="20"/>
      <c r="N28" s="20"/>
      <c r="O28" s="20"/>
      <c r="P28" s="29"/>
      <c r="Q28" s="29"/>
      <c r="R28" s="29"/>
      <c r="S28" s="35"/>
      <c r="T28" s="29"/>
      <c r="U28" s="29"/>
      <c r="V28" s="30"/>
      <c r="W28" s="30"/>
      <c r="X28" s="30"/>
      <c r="Y28" s="29"/>
      <c r="Z28" s="29"/>
      <c r="AA28" s="29"/>
      <c r="AB28" s="30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</row>
    <row r="29" spans="1:46" s="7" customFormat="1" x14ac:dyDescent="0.2">
      <c r="A29" s="94">
        <v>51</v>
      </c>
      <c r="B29" s="121" t="str">
        <f t="shared" ref="B29:B30" si="0">HYPERLINK("Haendler\"&amp;A29&amp;".jpg",""&amp;A29)</f>
        <v>51</v>
      </c>
      <c r="C29" s="121" t="str">
        <f t="shared" ref="C29:C30" si="1">HYPERLINK("http://www.diekommunikationsfabrik.de\2017\12_Dezember_2\Haendler\"&amp;B29&amp;".jpg",""&amp;B29)</f>
        <v>51</v>
      </c>
      <c r="D29" s="101" t="s">
        <v>50</v>
      </c>
      <c r="E29" s="102" t="s">
        <v>51</v>
      </c>
      <c r="F29" s="113"/>
      <c r="G29" s="110">
        <v>19600</v>
      </c>
      <c r="H29" s="107">
        <v>11400</v>
      </c>
      <c r="I29" s="114">
        <v>3.5714285714285712E-2</v>
      </c>
      <c r="J29" s="104">
        <v>8200</v>
      </c>
      <c r="K29" s="104">
        <v>7500</v>
      </c>
      <c r="L29" s="104"/>
      <c r="M29" s="112"/>
      <c r="N29" s="106"/>
      <c r="O29" s="104"/>
      <c r="P29" s="107"/>
      <c r="Q29" s="104"/>
      <c r="R29" s="104"/>
      <c r="S29" s="104"/>
      <c r="T29" s="104" t="s">
        <v>29</v>
      </c>
      <c r="U29" s="115"/>
      <c r="V29" s="116"/>
      <c r="W29" s="111" t="s">
        <v>91</v>
      </c>
      <c r="X29" s="111"/>
      <c r="Y29" s="111"/>
      <c r="Z29" s="111"/>
      <c r="AA29" s="117"/>
      <c r="AB29" s="117"/>
      <c r="AC29" s="117" t="s">
        <v>92</v>
      </c>
      <c r="AD29" s="111" t="s">
        <v>96</v>
      </c>
      <c r="AE29" s="118" t="s">
        <v>92</v>
      </c>
      <c r="AF29" s="105"/>
      <c r="AG29" s="108" t="s">
        <v>92</v>
      </c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9"/>
    </row>
    <row r="30" spans="1:46" s="7" customFormat="1" x14ac:dyDescent="0.2">
      <c r="A30" s="94">
        <v>100</v>
      </c>
      <c r="B30" s="121" t="str">
        <f t="shared" si="0"/>
        <v>100</v>
      </c>
      <c r="C30" s="121" t="str">
        <f t="shared" si="1"/>
        <v>100</v>
      </c>
      <c r="D30" s="101" t="s">
        <v>50</v>
      </c>
      <c r="E30" s="102" t="s">
        <v>51</v>
      </c>
      <c r="F30" s="113"/>
      <c r="G30" s="110">
        <v>19700</v>
      </c>
      <c r="H30" s="107">
        <v>11900</v>
      </c>
      <c r="I30" s="114">
        <v>1.5228426395939087E-2</v>
      </c>
      <c r="J30" s="104">
        <v>7800</v>
      </c>
      <c r="K30" s="104">
        <v>7500</v>
      </c>
      <c r="L30" s="104"/>
      <c r="M30" s="112"/>
      <c r="N30" s="106"/>
      <c r="O30" s="104"/>
      <c r="P30" s="107"/>
      <c r="Q30" s="104"/>
      <c r="R30" s="104"/>
      <c r="S30" s="104"/>
      <c r="T30" s="104" t="s">
        <v>29</v>
      </c>
      <c r="U30" s="115"/>
      <c r="V30" s="116"/>
      <c r="W30" s="111" t="s">
        <v>91</v>
      </c>
      <c r="X30" s="111"/>
      <c r="Y30" s="111"/>
      <c r="Z30" s="111"/>
      <c r="AA30" s="117"/>
      <c r="AB30" s="117" t="s">
        <v>92</v>
      </c>
      <c r="AC30" s="117" t="s">
        <v>92</v>
      </c>
      <c r="AD30" s="111" t="s">
        <v>96</v>
      </c>
      <c r="AE30" s="118"/>
      <c r="AF30" s="105"/>
      <c r="AG30" s="108"/>
      <c r="AH30" s="108"/>
      <c r="AI30" s="108"/>
      <c r="AJ30" s="108" t="s">
        <v>92</v>
      </c>
      <c r="AK30" s="108"/>
      <c r="AL30" s="108"/>
      <c r="AM30" s="108"/>
      <c r="AN30" s="108"/>
      <c r="AO30" s="108"/>
      <c r="AP30" s="108"/>
      <c r="AQ30" s="108"/>
      <c r="AR30" s="108"/>
      <c r="AS30" s="108"/>
      <c r="AT30" s="109"/>
    </row>
    <row r="31" spans="1:46" s="7" customFormat="1" ht="12.75" customHeight="1" x14ac:dyDescent="0.2">
      <c r="A31" s="38">
        <f>IF(SUM(A29:A30)&gt;0,1000,"")</f>
        <v>1000</v>
      </c>
      <c r="B31" s="38"/>
      <c r="C31" s="38"/>
      <c r="D31" s="45" t="s">
        <v>50</v>
      </c>
      <c r="E31" s="45" t="s">
        <v>51</v>
      </c>
      <c r="F31" s="26"/>
      <c r="G31" s="51">
        <v>19650</v>
      </c>
      <c r="H31" s="51">
        <v>11650</v>
      </c>
      <c r="I31" s="50">
        <v>2.5471356055112401E-2</v>
      </c>
      <c r="J31" s="51">
        <v>8000</v>
      </c>
      <c r="K31" s="51">
        <v>7500</v>
      </c>
      <c r="L31" s="51"/>
      <c r="M31" s="51" t="s">
        <v>29</v>
      </c>
      <c r="N31" s="52" t="s">
        <v>29</v>
      </c>
      <c r="O31" s="51" t="s">
        <v>29</v>
      </c>
      <c r="P31" s="51" t="s">
        <v>29</v>
      </c>
      <c r="Q31" s="51" t="s">
        <v>29</v>
      </c>
      <c r="R31" s="51" t="s">
        <v>29</v>
      </c>
      <c r="S31" s="51" t="s">
        <v>29</v>
      </c>
      <c r="T31" s="51" t="s">
        <v>29</v>
      </c>
      <c r="U31" s="39" t="s">
        <v>29</v>
      </c>
      <c r="V31" s="40"/>
      <c r="W31" s="40"/>
      <c r="X31" s="40"/>
      <c r="Y31" s="39"/>
      <c r="Z31" s="39"/>
      <c r="AA31" s="39"/>
      <c r="AB31" s="40"/>
      <c r="AC31" s="31"/>
      <c r="AD31" s="31"/>
      <c r="AE31" s="31"/>
      <c r="AF31" s="41" t="s">
        <v>29</v>
      </c>
      <c r="AG31" s="42" t="s">
        <v>92</v>
      </c>
      <c r="AH31" s="42" t="s">
        <v>29</v>
      </c>
      <c r="AI31" s="42" t="s">
        <v>29</v>
      </c>
      <c r="AJ31" s="42" t="s">
        <v>92</v>
      </c>
      <c r="AK31" s="42" t="s">
        <v>29</v>
      </c>
      <c r="AL31" s="42" t="s">
        <v>29</v>
      </c>
      <c r="AM31" s="42" t="s">
        <v>29</v>
      </c>
      <c r="AN31" s="42" t="s">
        <v>29</v>
      </c>
      <c r="AO31" s="42" t="s">
        <v>29</v>
      </c>
      <c r="AP31" s="42" t="s">
        <v>29</v>
      </c>
      <c r="AQ31" s="42" t="s">
        <v>29</v>
      </c>
      <c r="AR31" s="42" t="s">
        <v>29</v>
      </c>
      <c r="AS31" s="42" t="s">
        <v>29</v>
      </c>
      <c r="AT31" s="43" t="s">
        <v>29</v>
      </c>
    </row>
    <row r="32" spans="1:46" s="7" customFormat="1" ht="12.75" customHeight="1" x14ac:dyDescent="0.2">
      <c r="A32" s="38">
        <f>IF(SUM(A29:A30)&gt;0,2000,"")</f>
        <v>2000</v>
      </c>
      <c r="B32" s="38"/>
      <c r="C32" s="38"/>
      <c r="D32" s="27"/>
      <c r="E32" s="103"/>
      <c r="F32" s="21"/>
      <c r="G32" s="31" t="s">
        <v>29</v>
      </c>
      <c r="H32" s="31"/>
      <c r="I32" s="35" t="s">
        <v>29</v>
      </c>
      <c r="J32" s="31" t="s">
        <v>29</v>
      </c>
      <c r="K32" s="31" t="s">
        <v>29</v>
      </c>
      <c r="L32" s="31"/>
      <c r="M32" s="103"/>
      <c r="N32" s="103"/>
      <c r="O32" s="103"/>
      <c r="P32" s="103"/>
      <c r="Q32" s="103"/>
      <c r="R32" s="103"/>
      <c r="S32" s="103"/>
      <c r="T32" s="103" t="s">
        <v>29</v>
      </c>
      <c r="U32" s="29" t="s">
        <v>29</v>
      </c>
      <c r="V32" s="30"/>
      <c r="W32" s="30"/>
      <c r="X32" s="30"/>
      <c r="Y32" s="29"/>
      <c r="Z32" s="29"/>
      <c r="AA32" s="29"/>
      <c r="AB32" s="30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</row>
    <row r="33" spans="1:46" s="7" customFormat="1" ht="12.75" customHeight="1" x14ac:dyDescent="0.2">
      <c r="A33" s="38">
        <f>IF(SUM(A29:A30)&gt;0,2001,"")</f>
        <v>2001</v>
      </c>
      <c r="B33" s="38"/>
      <c r="C33" s="38"/>
      <c r="D33" s="27"/>
      <c r="E33" s="103"/>
      <c r="F33" s="36"/>
      <c r="G33" s="35" t="s">
        <v>29</v>
      </c>
      <c r="H33" s="29"/>
      <c r="I33" s="35" t="s">
        <v>29</v>
      </c>
      <c r="J33" s="44" t="s">
        <v>29</v>
      </c>
      <c r="K33" s="28" t="s">
        <v>29</v>
      </c>
      <c r="L33" s="28"/>
      <c r="M33" s="20"/>
      <c r="N33" s="20"/>
      <c r="O33" s="20"/>
      <c r="P33" s="29"/>
      <c r="Q33" s="29"/>
      <c r="R33" s="29"/>
      <c r="S33" s="35"/>
      <c r="T33" s="29" t="s">
        <v>29</v>
      </c>
      <c r="U33" s="29" t="s">
        <v>29</v>
      </c>
      <c r="V33" s="30"/>
      <c r="W33" s="30"/>
      <c r="X33" s="30"/>
      <c r="Y33" s="29"/>
      <c r="Z33" s="29"/>
      <c r="AA33" s="29"/>
      <c r="AB33" s="30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</row>
    <row r="34" spans="1:46" s="103" customFormat="1" x14ac:dyDescent="0.2">
      <c r="A34" s="94">
        <v>24</v>
      </c>
      <c r="B34" s="121" t="str">
        <f t="shared" ref="B34:B37" si="2">HYPERLINK("Haendler\"&amp;A34&amp;".jpg",""&amp;A34)</f>
        <v>24</v>
      </c>
      <c r="C34" s="121" t="str">
        <f t="shared" ref="C34:C37" si="3">HYPERLINK("http://www.diekommunikationsfabrik.de\2017\12_Dezember_2\Haendler\"&amp;B34&amp;".jpg",""&amp;B34)</f>
        <v>24</v>
      </c>
      <c r="D34" s="101" t="s">
        <v>52</v>
      </c>
      <c r="E34" s="102" t="s">
        <v>53</v>
      </c>
      <c r="F34" s="113"/>
      <c r="G34" s="110">
        <v>18890</v>
      </c>
      <c r="H34" s="107">
        <v>15780</v>
      </c>
      <c r="I34" s="114">
        <v>0.16463737427210165</v>
      </c>
      <c r="J34" s="104">
        <v>3110</v>
      </c>
      <c r="K34" s="104" t="s">
        <v>29</v>
      </c>
      <c r="L34" s="104"/>
      <c r="M34" s="112"/>
      <c r="N34" s="106"/>
      <c r="O34" s="104"/>
      <c r="P34" s="107"/>
      <c r="Q34" s="104"/>
      <c r="R34" s="104"/>
      <c r="S34" s="104"/>
      <c r="T34" s="104" t="s">
        <v>29</v>
      </c>
      <c r="U34" s="115" t="s">
        <v>29</v>
      </c>
      <c r="V34" s="116"/>
      <c r="W34" s="111"/>
      <c r="X34" s="111"/>
      <c r="Y34" s="111"/>
      <c r="Z34" s="111"/>
      <c r="AA34" s="117"/>
      <c r="AB34" s="117" t="s">
        <v>92</v>
      </c>
      <c r="AC34" s="117"/>
      <c r="AD34" s="111"/>
      <c r="AE34" s="118"/>
      <c r="AF34" s="105" t="s">
        <v>92</v>
      </c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9"/>
    </row>
    <row r="35" spans="1:46" s="103" customFormat="1" x14ac:dyDescent="0.2">
      <c r="A35" s="94">
        <v>81</v>
      </c>
      <c r="B35" s="121" t="str">
        <f t="shared" si="2"/>
        <v>81</v>
      </c>
      <c r="C35" s="121" t="str">
        <f t="shared" si="3"/>
        <v>81</v>
      </c>
      <c r="D35" s="101" t="s">
        <v>52</v>
      </c>
      <c r="E35" s="102" t="s">
        <v>53</v>
      </c>
      <c r="F35" s="113"/>
      <c r="G35" s="110">
        <v>18150</v>
      </c>
      <c r="H35" s="107">
        <v>14888</v>
      </c>
      <c r="I35" s="114">
        <v>0.17972451790633609</v>
      </c>
      <c r="J35" s="104">
        <v>3262</v>
      </c>
      <c r="K35" s="104" t="s">
        <v>29</v>
      </c>
      <c r="L35" s="104"/>
      <c r="M35" s="112"/>
      <c r="N35" s="106"/>
      <c r="O35" s="104"/>
      <c r="P35" s="107"/>
      <c r="Q35" s="104"/>
      <c r="R35" s="104"/>
      <c r="S35" s="104"/>
      <c r="T35" s="104" t="s">
        <v>29</v>
      </c>
      <c r="U35" s="115"/>
      <c r="V35" s="116"/>
      <c r="W35" s="111"/>
      <c r="X35" s="111"/>
      <c r="Y35" s="111"/>
      <c r="Z35" s="111"/>
      <c r="AA35" s="117"/>
      <c r="AB35" s="117" t="s">
        <v>92</v>
      </c>
      <c r="AC35" s="117" t="s">
        <v>92</v>
      </c>
      <c r="AD35" s="111"/>
      <c r="AE35" s="118"/>
      <c r="AF35" s="105"/>
      <c r="AG35" s="108"/>
      <c r="AH35" s="108"/>
      <c r="AI35" s="108"/>
      <c r="AJ35" s="108" t="s">
        <v>92</v>
      </c>
      <c r="AK35" s="108"/>
      <c r="AL35" s="108"/>
      <c r="AM35" s="108"/>
      <c r="AN35" s="108"/>
      <c r="AO35" s="108"/>
      <c r="AP35" s="108"/>
      <c r="AQ35" s="108"/>
      <c r="AR35" s="108"/>
      <c r="AS35" s="108"/>
      <c r="AT35" s="109"/>
    </row>
    <row r="36" spans="1:46" s="103" customFormat="1" x14ac:dyDescent="0.2">
      <c r="A36" s="94">
        <v>87</v>
      </c>
      <c r="B36" s="121" t="str">
        <f t="shared" si="2"/>
        <v>87</v>
      </c>
      <c r="C36" s="121" t="str">
        <f t="shared" si="3"/>
        <v>87</v>
      </c>
      <c r="D36" s="101" t="s">
        <v>52</v>
      </c>
      <c r="E36" s="102" t="s">
        <v>53</v>
      </c>
      <c r="F36" s="113"/>
      <c r="G36" s="110">
        <v>18150</v>
      </c>
      <c r="H36" s="107">
        <v>13990</v>
      </c>
      <c r="I36" s="114">
        <v>0.22920110192837465</v>
      </c>
      <c r="J36" s="104">
        <v>4160</v>
      </c>
      <c r="K36" s="104" t="s">
        <v>29</v>
      </c>
      <c r="L36" s="104"/>
      <c r="M36" s="112"/>
      <c r="N36" s="106"/>
      <c r="O36" s="104"/>
      <c r="P36" s="107"/>
      <c r="Q36" s="104"/>
      <c r="R36" s="104"/>
      <c r="S36" s="104"/>
      <c r="T36" s="104" t="s">
        <v>29</v>
      </c>
      <c r="U36" s="115" t="s">
        <v>29</v>
      </c>
      <c r="V36" s="116"/>
      <c r="W36" s="111"/>
      <c r="X36" s="111"/>
      <c r="Y36" s="111"/>
      <c r="Z36" s="111"/>
      <c r="AA36" s="117"/>
      <c r="AB36" s="117" t="s">
        <v>92</v>
      </c>
      <c r="AC36" s="117" t="s">
        <v>92</v>
      </c>
      <c r="AD36" s="111"/>
      <c r="AE36" s="118"/>
      <c r="AF36" s="105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 t="s">
        <v>92</v>
      </c>
      <c r="AS36" s="108"/>
      <c r="AT36" s="109"/>
    </row>
    <row r="37" spans="1:46" s="103" customFormat="1" x14ac:dyDescent="0.2">
      <c r="A37" s="94">
        <v>111</v>
      </c>
      <c r="B37" s="121" t="str">
        <f t="shared" si="2"/>
        <v>111</v>
      </c>
      <c r="C37" s="121" t="str">
        <f t="shared" si="3"/>
        <v>111</v>
      </c>
      <c r="D37" s="101" t="s">
        <v>52</v>
      </c>
      <c r="E37" s="102" t="s">
        <v>53</v>
      </c>
      <c r="F37" s="113"/>
      <c r="G37" s="110">
        <v>18150</v>
      </c>
      <c r="H37" s="107">
        <v>13450</v>
      </c>
      <c r="I37" s="114">
        <v>0.25895316804407714</v>
      </c>
      <c r="J37" s="104">
        <v>4700</v>
      </c>
      <c r="K37" s="104" t="s">
        <v>29</v>
      </c>
      <c r="L37" s="104"/>
      <c r="M37" s="112"/>
      <c r="N37" s="106"/>
      <c r="O37" s="104"/>
      <c r="P37" s="107"/>
      <c r="Q37" s="104"/>
      <c r="R37" s="104"/>
      <c r="S37" s="104"/>
      <c r="T37" s="104" t="s">
        <v>29</v>
      </c>
      <c r="U37" s="115" t="s">
        <v>29</v>
      </c>
      <c r="V37" s="116" t="s">
        <v>92</v>
      </c>
      <c r="W37" s="111"/>
      <c r="X37" s="111"/>
      <c r="Y37" s="111"/>
      <c r="Z37" s="111"/>
      <c r="AA37" s="117"/>
      <c r="AB37" s="117"/>
      <c r="AC37" s="117"/>
      <c r="AD37" s="111"/>
      <c r="AE37" s="118"/>
      <c r="AF37" s="105" t="s">
        <v>92</v>
      </c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9"/>
    </row>
    <row r="38" spans="1:46" s="7" customFormat="1" ht="12.75" customHeight="1" x14ac:dyDescent="0.2">
      <c r="A38" s="38">
        <f>IF(SUM(A34:A37)&gt;0,1000,"")</f>
        <v>1000</v>
      </c>
      <c r="B38" s="38"/>
      <c r="C38" s="38"/>
      <c r="D38" s="45" t="s">
        <v>52</v>
      </c>
      <c r="E38" s="45" t="s">
        <v>53</v>
      </c>
      <c r="F38" s="26"/>
      <c r="G38" s="51">
        <v>18335</v>
      </c>
      <c r="H38" s="51">
        <v>14527</v>
      </c>
      <c r="I38" s="50">
        <v>0.20812904053772235</v>
      </c>
      <c r="J38" s="51">
        <v>3808</v>
      </c>
      <c r="K38" s="51" t="s">
        <v>29</v>
      </c>
      <c r="L38" s="51"/>
      <c r="M38" s="51" t="s">
        <v>29</v>
      </c>
      <c r="N38" s="52" t="s">
        <v>29</v>
      </c>
      <c r="O38" s="51" t="s">
        <v>29</v>
      </c>
      <c r="P38" s="51" t="s">
        <v>29</v>
      </c>
      <c r="Q38" s="51" t="s">
        <v>29</v>
      </c>
      <c r="R38" s="51" t="s">
        <v>29</v>
      </c>
      <c r="S38" s="51" t="s">
        <v>29</v>
      </c>
      <c r="T38" s="51" t="s">
        <v>29</v>
      </c>
      <c r="U38" s="39" t="s">
        <v>29</v>
      </c>
      <c r="V38" s="40"/>
      <c r="W38" s="40"/>
      <c r="X38" s="40"/>
      <c r="Y38" s="39"/>
      <c r="Z38" s="39"/>
      <c r="AA38" s="39"/>
      <c r="AB38" s="40"/>
      <c r="AC38" s="31"/>
      <c r="AD38" s="31"/>
      <c r="AE38" s="31"/>
      <c r="AF38" s="41" t="s">
        <v>92</v>
      </c>
      <c r="AG38" s="42" t="s">
        <v>29</v>
      </c>
      <c r="AH38" s="42" t="s">
        <v>29</v>
      </c>
      <c r="AI38" s="42" t="s">
        <v>29</v>
      </c>
      <c r="AJ38" s="42" t="s">
        <v>92</v>
      </c>
      <c r="AK38" s="42" t="s">
        <v>29</v>
      </c>
      <c r="AL38" s="42" t="s">
        <v>29</v>
      </c>
      <c r="AM38" s="42" t="s">
        <v>29</v>
      </c>
      <c r="AN38" s="42" t="s">
        <v>29</v>
      </c>
      <c r="AO38" s="42" t="s">
        <v>29</v>
      </c>
      <c r="AP38" s="42" t="s">
        <v>29</v>
      </c>
      <c r="AQ38" s="42" t="s">
        <v>29</v>
      </c>
      <c r="AR38" s="42" t="s">
        <v>92</v>
      </c>
      <c r="AS38" s="42" t="s">
        <v>29</v>
      </c>
      <c r="AT38" s="43" t="s">
        <v>29</v>
      </c>
    </row>
    <row r="39" spans="1:46" s="7" customFormat="1" ht="12.75" customHeight="1" x14ac:dyDescent="0.2">
      <c r="A39" s="38">
        <f>IF(SUM(A34:A37)&gt;0,2000,"")</f>
        <v>2000</v>
      </c>
      <c r="B39" s="38"/>
      <c r="C39" s="38"/>
      <c r="D39" s="27"/>
      <c r="E39" s="103"/>
      <c r="F39" s="21"/>
      <c r="G39" s="31" t="s">
        <v>29</v>
      </c>
      <c r="H39" s="31"/>
      <c r="I39" s="35" t="s">
        <v>29</v>
      </c>
      <c r="J39" s="31" t="s">
        <v>29</v>
      </c>
      <c r="K39" s="31" t="s">
        <v>29</v>
      </c>
      <c r="L39" s="31"/>
      <c r="M39" s="103"/>
      <c r="N39" s="103"/>
      <c r="O39" s="103"/>
      <c r="P39" s="103"/>
      <c r="Q39" s="103"/>
      <c r="R39" s="103"/>
      <c r="S39" s="103"/>
      <c r="T39" s="103" t="s">
        <v>29</v>
      </c>
      <c r="U39" s="29" t="s">
        <v>29</v>
      </c>
      <c r="V39" s="30"/>
      <c r="W39" s="30"/>
      <c r="X39" s="30"/>
      <c r="Y39" s="29"/>
      <c r="Z39" s="29"/>
      <c r="AA39" s="29"/>
      <c r="AB39" s="30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</row>
    <row r="40" spans="1:46" s="7" customFormat="1" ht="12.75" customHeight="1" x14ac:dyDescent="0.2">
      <c r="A40" s="38">
        <f>IF(SUM(A34:A37)&gt;0,2001,"")</f>
        <v>2001</v>
      </c>
      <c r="B40" s="38"/>
      <c r="C40" s="38"/>
      <c r="D40" s="27"/>
      <c r="E40" s="103"/>
      <c r="F40" s="36"/>
      <c r="G40" s="35" t="s">
        <v>29</v>
      </c>
      <c r="H40" s="29"/>
      <c r="I40" s="35" t="s">
        <v>29</v>
      </c>
      <c r="J40" s="44" t="s">
        <v>29</v>
      </c>
      <c r="K40" s="28" t="s">
        <v>29</v>
      </c>
      <c r="L40" s="28"/>
      <c r="M40" s="20"/>
      <c r="N40" s="20"/>
      <c r="O40" s="20"/>
      <c r="P40" s="29"/>
      <c r="Q40" s="29"/>
      <c r="R40" s="29"/>
      <c r="S40" s="35"/>
      <c r="T40" s="29" t="s">
        <v>29</v>
      </c>
      <c r="U40" s="29" t="s">
        <v>29</v>
      </c>
      <c r="V40" s="30"/>
      <c r="W40" s="30"/>
      <c r="X40" s="30"/>
      <c r="Y40" s="29"/>
      <c r="Z40" s="29"/>
      <c r="AA40" s="29"/>
      <c r="AB40" s="30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</row>
    <row r="41" spans="1:46" s="103" customFormat="1" x14ac:dyDescent="0.2">
      <c r="A41" s="94">
        <v>24</v>
      </c>
      <c r="B41" s="121" t="str">
        <f t="shared" ref="B41:B43" si="4">HYPERLINK("Haendler\"&amp;A41&amp;".jpg",""&amp;A41)</f>
        <v>24</v>
      </c>
      <c r="C41" s="121" t="str">
        <f t="shared" ref="C41:C43" si="5">HYPERLINK("http://www.diekommunikationsfabrik.de\2017\12_Dezember_2\Haendler\"&amp;B41&amp;".jpg",""&amp;B41)</f>
        <v>24</v>
      </c>
      <c r="D41" s="101" t="s">
        <v>52</v>
      </c>
      <c r="E41" s="102" t="s">
        <v>88</v>
      </c>
      <c r="F41" s="113"/>
      <c r="G41" s="110">
        <v>24200</v>
      </c>
      <c r="H41" s="107">
        <v>16900</v>
      </c>
      <c r="I41" s="114">
        <v>0.30165289256198347</v>
      </c>
      <c r="J41" s="104">
        <v>7300</v>
      </c>
      <c r="K41" s="104" t="s">
        <v>29</v>
      </c>
      <c r="L41" s="104"/>
      <c r="M41" s="112"/>
      <c r="N41" s="106"/>
      <c r="O41" s="104"/>
      <c r="P41" s="107"/>
      <c r="Q41" s="104"/>
      <c r="R41" s="104"/>
      <c r="S41" s="104"/>
      <c r="T41" s="104" t="s">
        <v>29</v>
      </c>
      <c r="U41" s="115" t="s">
        <v>29</v>
      </c>
      <c r="V41" s="116" t="s">
        <v>92</v>
      </c>
      <c r="W41" s="111"/>
      <c r="X41" s="111"/>
      <c r="Y41" s="111" t="s">
        <v>92</v>
      </c>
      <c r="Z41" s="111"/>
      <c r="AA41" s="117"/>
      <c r="AB41" s="117"/>
      <c r="AC41" s="117" t="s">
        <v>92</v>
      </c>
      <c r="AD41" s="111"/>
      <c r="AE41" s="118"/>
      <c r="AF41" s="105" t="s">
        <v>92</v>
      </c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9"/>
    </row>
    <row r="42" spans="1:46" s="103" customFormat="1" x14ac:dyDescent="0.2">
      <c r="A42" s="94">
        <v>31</v>
      </c>
      <c r="B42" s="121" t="str">
        <f t="shared" si="4"/>
        <v>31</v>
      </c>
      <c r="C42" s="121" t="str">
        <f t="shared" si="5"/>
        <v>31</v>
      </c>
      <c r="D42" s="101" t="s">
        <v>52</v>
      </c>
      <c r="E42" s="102" t="s">
        <v>88</v>
      </c>
      <c r="F42" s="113"/>
      <c r="G42" s="110">
        <v>21792</v>
      </c>
      <c r="H42" s="107"/>
      <c r="I42" s="114" t="s">
        <v>29</v>
      </c>
      <c r="J42" s="104" t="s">
        <v>29</v>
      </c>
      <c r="K42" s="104" t="s">
        <v>29</v>
      </c>
      <c r="L42" s="104"/>
      <c r="M42" s="112" t="s">
        <v>90</v>
      </c>
      <c r="N42" s="106"/>
      <c r="O42" s="104">
        <v>1E-4</v>
      </c>
      <c r="P42" s="107">
        <v>129.71</v>
      </c>
      <c r="Q42" s="104">
        <v>36</v>
      </c>
      <c r="R42" s="104">
        <v>10000</v>
      </c>
      <c r="S42" s="104"/>
      <c r="T42" s="104" t="s">
        <v>29</v>
      </c>
      <c r="U42" s="115">
        <v>0.77860989474682341</v>
      </c>
      <c r="V42" s="116"/>
      <c r="W42" s="111" t="s">
        <v>93</v>
      </c>
      <c r="X42" s="111"/>
      <c r="Y42" s="111"/>
      <c r="Z42" s="111"/>
      <c r="AA42" s="117"/>
      <c r="AB42" s="117"/>
      <c r="AC42" s="117"/>
      <c r="AD42" s="111"/>
      <c r="AE42" s="118"/>
      <c r="AF42" s="105" t="s">
        <v>92</v>
      </c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9"/>
    </row>
    <row r="43" spans="1:46" s="103" customFormat="1" x14ac:dyDescent="0.2">
      <c r="A43" s="94">
        <v>111</v>
      </c>
      <c r="B43" s="121" t="str">
        <f t="shared" si="4"/>
        <v>111</v>
      </c>
      <c r="C43" s="121" t="str">
        <f t="shared" si="5"/>
        <v>111</v>
      </c>
      <c r="D43" s="101" t="s">
        <v>52</v>
      </c>
      <c r="E43" s="102" t="s">
        <v>88</v>
      </c>
      <c r="F43" s="113"/>
      <c r="G43" s="110">
        <v>19150</v>
      </c>
      <c r="H43" s="107">
        <v>15990</v>
      </c>
      <c r="I43" s="114">
        <v>0.16501305483028719</v>
      </c>
      <c r="J43" s="104">
        <v>3160</v>
      </c>
      <c r="K43" s="104" t="s">
        <v>29</v>
      </c>
      <c r="L43" s="104"/>
      <c r="M43" s="112"/>
      <c r="N43" s="106"/>
      <c r="O43" s="104"/>
      <c r="P43" s="107"/>
      <c r="Q43" s="104"/>
      <c r="R43" s="104"/>
      <c r="S43" s="104"/>
      <c r="T43" s="104" t="s">
        <v>29</v>
      </c>
      <c r="U43" s="115" t="s">
        <v>29</v>
      </c>
      <c r="V43" s="116" t="s">
        <v>92</v>
      </c>
      <c r="W43" s="111"/>
      <c r="X43" s="111"/>
      <c r="Y43" s="111"/>
      <c r="Z43" s="111"/>
      <c r="AA43" s="117"/>
      <c r="AB43" s="117"/>
      <c r="AC43" s="117"/>
      <c r="AD43" s="111"/>
      <c r="AE43" s="118"/>
      <c r="AF43" s="105" t="s">
        <v>92</v>
      </c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9"/>
    </row>
    <row r="44" spans="1:46" s="7" customFormat="1" ht="12.75" customHeight="1" x14ac:dyDescent="0.2">
      <c r="A44" s="38">
        <f>IF(SUM(A41:A43)&gt;0,1000,"")</f>
        <v>1000</v>
      </c>
      <c r="B44" s="38"/>
      <c r="C44" s="38"/>
      <c r="D44" s="45" t="s">
        <v>52</v>
      </c>
      <c r="E44" s="45" t="s">
        <v>88</v>
      </c>
      <c r="F44" s="26"/>
      <c r="G44" s="51">
        <v>21714</v>
      </c>
      <c r="H44" s="51">
        <v>16445</v>
      </c>
      <c r="I44" s="50">
        <v>0.23333297369613532</v>
      </c>
      <c r="J44" s="51">
        <v>5230</v>
      </c>
      <c r="K44" s="51" t="s">
        <v>29</v>
      </c>
      <c r="L44" s="51"/>
      <c r="M44" s="51" t="s">
        <v>29</v>
      </c>
      <c r="N44" s="52" t="s">
        <v>29</v>
      </c>
      <c r="O44" s="51">
        <v>1E-4</v>
      </c>
      <c r="P44" s="51">
        <v>129.71</v>
      </c>
      <c r="Q44" s="51">
        <v>36</v>
      </c>
      <c r="R44" s="51">
        <v>10000</v>
      </c>
      <c r="S44" s="51" t="s">
        <v>29</v>
      </c>
      <c r="T44" s="51" t="s">
        <v>29</v>
      </c>
      <c r="U44" s="39" t="s">
        <v>29</v>
      </c>
      <c r="V44" s="40"/>
      <c r="W44" s="40"/>
      <c r="X44" s="40"/>
      <c r="Y44" s="39"/>
      <c r="Z44" s="39"/>
      <c r="AA44" s="39"/>
      <c r="AB44" s="40"/>
      <c r="AC44" s="31"/>
      <c r="AD44" s="31"/>
      <c r="AE44" s="31"/>
      <c r="AF44" s="41" t="s">
        <v>92</v>
      </c>
      <c r="AG44" s="42" t="s">
        <v>29</v>
      </c>
      <c r="AH44" s="42" t="s">
        <v>29</v>
      </c>
      <c r="AI44" s="42" t="s">
        <v>29</v>
      </c>
      <c r="AJ44" s="42" t="s">
        <v>29</v>
      </c>
      <c r="AK44" s="42" t="s">
        <v>29</v>
      </c>
      <c r="AL44" s="42" t="s">
        <v>29</v>
      </c>
      <c r="AM44" s="42" t="s">
        <v>29</v>
      </c>
      <c r="AN44" s="42" t="s">
        <v>29</v>
      </c>
      <c r="AO44" s="42" t="s">
        <v>29</v>
      </c>
      <c r="AP44" s="42" t="s">
        <v>29</v>
      </c>
      <c r="AQ44" s="42" t="s">
        <v>29</v>
      </c>
      <c r="AR44" s="42" t="s">
        <v>29</v>
      </c>
      <c r="AS44" s="42" t="s">
        <v>29</v>
      </c>
      <c r="AT44" s="43" t="s">
        <v>29</v>
      </c>
    </row>
    <row r="45" spans="1:46" s="7" customFormat="1" ht="12.75" customHeight="1" x14ac:dyDescent="0.2">
      <c r="A45" s="38">
        <f>IF(SUM(A41:A43)&gt;0,2000,"")</f>
        <v>2000</v>
      </c>
      <c r="B45" s="38"/>
      <c r="C45" s="38"/>
      <c r="D45" s="27"/>
      <c r="E45" s="103"/>
      <c r="F45" s="21"/>
      <c r="G45" s="31" t="s">
        <v>29</v>
      </c>
      <c r="H45" s="31"/>
      <c r="I45" s="35" t="s">
        <v>29</v>
      </c>
      <c r="J45" s="31" t="s">
        <v>29</v>
      </c>
      <c r="K45" s="31" t="s">
        <v>29</v>
      </c>
      <c r="L45" s="31"/>
      <c r="M45" s="103"/>
      <c r="N45" s="103"/>
      <c r="O45" s="103"/>
      <c r="P45" s="103"/>
      <c r="Q45" s="103"/>
      <c r="R45" s="103"/>
      <c r="S45" s="103"/>
      <c r="T45" s="103" t="s">
        <v>29</v>
      </c>
      <c r="U45" s="29" t="s">
        <v>29</v>
      </c>
      <c r="V45" s="30"/>
      <c r="W45" s="30"/>
      <c r="X45" s="30"/>
      <c r="Y45" s="29"/>
      <c r="Z45" s="29"/>
      <c r="AA45" s="29"/>
      <c r="AB45" s="30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</row>
    <row r="46" spans="1:46" s="7" customFormat="1" ht="12.75" customHeight="1" x14ac:dyDescent="0.2">
      <c r="A46" s="38">
        <f>IF(SUM(A41:A43)&gt;0,2001,"")</f>
        <v>2001</v>
      </c>
      <c r="B46" s="38"/>
      <c r="C46" s="38"/>
      <c r="D46" s="27"/>
      <c r="E46" s="103"/>
      <c r="F46" s="36"/>
      <c r="G46" s="35" t="s">
        <v>29</v>
      </c>
      <c r="H46" s="29"/>
      <c r="I46" s="35" t="s">
        <v>29</v>
      </c>
      <c r="J46" s="44" t="s">
        <v>29</v>
      </c>
      <c r="K46" s="28" t="s">
        <v>29</v>
      </c>
      <c r="L46" s="28"/>
      <c r="M46" s="20"/>
      <c r="N46" s="20"/>
      <c r="O46" s="20"/>
      <c r="P46" s="29"/>
      <c r="Q46" s="29"/>
      <c r="R46" s="29"/>
      <c r="S46" s="35"/>
      <c r="T46" s="29" t="s">
        <v>29</v>
      </c>
      <c r="U46" s="29" t="s">
        <v>29</v>
      </c>
      <c r="V46" s="30"/>
      <c r="W46" s="30"/>
      <c r="X46" s="30"/>
      <c r="Y46" s="29"/>
      <c r="Z46" s="29"/>
      <c r="AA46" s="29"/>
      <c r="AB46" s="30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</row>
    <row r="47" spans="1:46" s="7" customFormat="1" ht="12.75" customHeight="1" x14ac:dyDescent="0.2">
      <c r="A47" s="38">
        <f>IF(A38=1000,IF(A44=1000,1000,""),"")</f>
        <v>1000</v>
      </c>
      <c r="B47" s="38"/>
      <c r="C47" s="38"/>
      <c r="D47" s="45" t="s">
        <v>52</v>
      </c>
      <c r="E47" s="45" t="s">
        <v>81</v>
      </c>
      <c r="F47" s="26"/>
      <c r="G47" s="51">
        <v>19783.142857142859</v>
      </c>
      <c r="H47" s="51">
        <v>15166.333333333334</v>
      </c>
      <c r="I47" s="50">
        <v>0.21653035159052669</v>
      </c>
      <c r="J47" s="51">
        <v>4282</v>
      </c>
      <c r="K47" s="51" t="s">
        <v>29</v>
      </c>
      <c r="L47" s="51"/>
      <c r="M47" s="51" t="s">
        <v>29</v>
      </c>
      <c r="N47" s="52" t="s">
        <v>29</v>
      </c>
      <c r="O47" s="51">
        <v>1E-4</v>
      </c>
      <c r="P47" s="51">
        <v>129.71</v>
      </c>
      <c r="Q47" s="51">
        <v>36</v>
      </c>
      <c r="R47" s="51">
        <v>10000</v>
      </c>
      <c r="S47" s="51" t="s">
        <v>29</v>
      </c>
      <c r="T47" s="51" t="s">
        <v>29</v>
      </c>
      <c r="U47" s="29" t="s">
        <v>29</v>
      </c>
      <c r="V47" s="30"/>
      <c r="W47" s="30"/>
      <c r="X47" s="30"/>
      <c r="Y47" s="29"/>
      <c r="Z47" s="29"/>
      <c r="AA47" s="29"/>
      <c r="AB47" s="30"/>
      <c r="AC47" s="31"/>
      <c r="AD47" s="31"/>
      <c r="AE47" s="31"/>
      <c r="AF47" s="41" t="s">
        <v>92</v>
      </c>
      <c r="AG47" s="42" t="s">
        <v>29</v>
      </c>
      <c r="AH47" s="42" t="s">
        <v>29</v>
      </c>
      <c r="AI47" s="42" t="s">
        <v>29</v>
      </c>
      <c r="AJ47" s="42" t="s">
        <v>92</v>
      </c>
      <c r="AK47" s="42" t="s">
        <v>29</v>
      </c>
      <c r="AL47" s="42" t="s">
        <v>29</v>
      </c>
      <c r="AM47" s="42" t="s">
        <v>29</v>
      </c>
      <c r="AN47" s="42" t="s">
        <v>29</v>
      </c>
      <c r="AO47" s="42" t="s">
        <v>29</v>
      </c>
      <c r="AP47" s="42" t="s">
        <v>29</v>
      </c>
      <c r="AQ47" s="42" t="s">
        <v>29</v>
      </c>
      <c r="AR47" s="42" t="s">
        <v>92</v>
      </c>
      <c r="AS47" s="42" t="s">
        <v>29</v>
      </c>
      <c r="AT47" s="43" t="s">
        <v>29</v>
      </c>
    </row>
    <row r="48" spans="1:46" s="7" customFormat="1" ht="12.75" customHeight="1" x14ac:dyDescent="0.2">
      <c r="A48" s="38">
        <f>IF(A44=1000,2000,"")</f>
        <v>2000</v>
      </c>
      <c r="B48" s="38"/>
      <c r="C48" s="38"/>
      <c r="D48" s="27"/>
      <c r="E48" s="103"/>
      <c r="F48" s="21"/>
      <c r="G48" s="31" t="s">
        <v>29</v>
      </c>
      <c r="H48" s="31"/>
      <c r="I48" s="35" t="s">
        <v>29</v>
      </c>
      <c r="J48" s="31" t="s">
        <v>29</v>
      </c>
      <c r="K48" s="31" t="s">
        <v>29</v>
      </c>
      <c r="L48" s="31"/>
      <c r="M48" s="103"/>
      <c r="N48" s="103"/>
      <c r="O48" s="103"/>
      <c r="P48" s="103"/>
      <c r="Q48" s="103"/>
      <c r="R48" s="103"/>
      <c r="S48" s="103"/>
      <c r="T48" s="103" t="s">
        <v>29</v>
      </c>
      <c r="U48" s="29" t="s">
        <v>29</v>
      </c>
      <c r="V48" s="30"/>
      <c r="W48" s="30"/>
      <c r="X48" s="30"/>
      <c r="Y48" s="29"/>
      <c r="Z48" s="29"/>
      <c r="AA48" s="29"/>
      <c r="AB48" s="30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</row>
    <row r="49" spans="1:46" s="7" customFormat="1" ht="12.75" customHeight="1" x14ac:dyDescent="0.2">
      <c r="A49" s="38">
        <f>IF(A48=2000,2001,"")</f>
        <v>2001</v>
      </c>
      <c r="B49" s="38"/>
      <c r="C49" s="38"/>
      <c r="D49" s="27"/>
      <c r="E49" s="103"/>
      <c r="F49" s="36"/>
      <c r="G49" s="35" t="s">
        <v>29</v>
      </c>
      <c r="H49" s="29"/>
      <c r="I49" s="35" t="s">
        <v>29</v>
      </c>
      <c r="J49" s="44" t="s">
        <v>29</v>
      </c>
      <c r="K49" s="28" t="s">
        <v>29</v>
      </c>
      <c r="L49" s="28"/>
      <c r="M49" s="20"/>
      <c r="N49" s="20"/>
      <c r="O49" s="20"/>
      <c r="P49" s="29"/>
      <c r="Q49" s="29"/>
      <c r="R49" s="29"/>
      <c r="S49" s="35"/>
      <c r="T49" s="29" t="s">
        <v>29</v>
      </c>
      <c r="U49" s="29" t="s">
        <v>29</v>
      </c>
      <c r="V49" s="30"/>
      <c r="W49" s="30"/>
      <c r="X49" s="30"/>
      <c r="Y49" s="29"/>
      <c r="Z49" s="29"/>
      <c r="AA49" s="29"/>
      <c r="AB49" s="30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</row>
    <row r="50" spans="1:46" s="97" customFormat="1" x14ac:dyDescent="0.2">
      <c r="A50" s="94">
        <v>43</v>
      </c>
      <c r="B50" s="121" t="str">
        <f>HYPERLINK("Haendler\"&amp;A50&amp;".jpg",""&amp;A50)</f>
        <v>43</v>
      </c>
      <c r="C50" s="121" t="str">
        <f>HYPERLINK("http://www.diekommunikationsfabrik.de\2017\12_Dezember_2\Haendler\"&amp;B50&amp;".jpg",""&amp;B50)</f>
        <v>43</v>
      </c>
      <c r="D50" s="101" t="s">
        <v>54</v>
      </c>
      <c r="E50" s="102" t="s">
        <v>71</v>
      </c>
      <c r="F50" s="113" t="s">
        <v>103</v>
      </c>
      <c r="G50" s="110">
        <v>15190</v>
      </c>
      <c r="H50" s="107">
        <v>14990</v>
      </c>
      <c r="I50" s="114">
        <v>1.3166556945358789E-2</v>
      </c>
      <c r="J50" s="104">
        <v>4260</v>
      </c>
      <c r="K50" s="104">
        <v>4060</v>
      </c>
      <c r="L50" s="104"/>
      <c r="M50" s="112"/>
      <c r="N50" s="106"/>
      <c r="O50" s="104"/>
      <c r="P50" s="107"/>
      <c r="Q50" s="104"/>
      <c r="R50" s="104"/>
      <c r="S50" s="104"/>
      <c r="T50" s="104" t="s">
        <v>29</v>
      </c>
      <c r="U50" s="115"/>
      <c r="V50" s="116"/>
      <c r="W50" s="111"/>
      <c r="X50" s="111"/>
      <c r="Y50" s="111"/>
      <c r="Z50" s="111"/>
      <c r="AA50" s="117" t="s">
        <v>92</v>
      </c>
      <c r="AB50" s="117" t="s">
        <v>92</v>
      </c>
      <c r="AC50" s="117"/>
      <c r="AD50" s="111"/>
      <c r="AE50" s="118"/>
      <c r="AF50" s="105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9" t="s">
        <v>92</v>
      </c>
    </row>
    <row r="51" spans="1:46" s="7" customFormat="1" ht="12.75" customHeight="1" x14ac:dyDescent="0.2">
      <c r="A51" s="38">
        <f>IF(SUM(A50:A50)&gt;0,1000,"")</f>
        <v>1000</v>
      </c>
      <c r="B51" s="38"/>
      <c r="C51" s="38"/>
      <c r="D51" s="45" t="s">
        <v>54</v>
      </c>
      <c r="E51" s="45" t="s">
        <v>71</v>
      </c>
      <c r="F51" s="26"/>
      <c r="G51" s="51">
        <v>15190</v>
      </c>
      <c r="H51" s="51">
        <v>14990</v>
      </c>
      <c r="I51" s="50">
        <v>1.3166556945358789E-2</v>
      </c>
      <c r="J51" s="51">
        <v>4260</v>
      </c>
      <c r="K51" s="51">
        <v>4060</v>
      </c>
      <c r="L51" s="51"/>
      <c r="M51" s="51" t="s">
        <v>29</v>
      </c>
      <c r="N51" s="52" t="s">
        <v>29</v>
      </c>
      <c r="O51" s="51" t="s">
        <v>29</v>
      </c>
      <c r="P51" s="51" t="s">
        <v>29</v>
      </c>
      <c r="Q51" s="51" t="s">
        <v>29</v>
      </c>
      <c r="R51" s="51" t="s">
        <v>29</v>
      </c>
      <c r="S51" s="51" t="s">
        <v>29</v>
      </c>
      <c r="T51" s="51" t="s">
        <v>29</v>
      </c>
      <c r="U51" s="39" t="s">
        <v>29</v>
      </c>
      <c r="V51" s="40"/>
      <c r="W51" s="40"/>
      <c r="X51" s="40"/>
      <c r="Y51" s="39"/>
      <c r="Z51" s="39"/>
      <c r="AA51" s="39"/>
      <c r="AB51" s="40"/>
      <c r="AC51" s="31"/>
      <c r="AD51" s="31"/>
      <c r="AE51" s="31"/>
      <c r="AF51" s="41" t="s">
        <v>29</v>
      </c>
      <c r="AG51" s="42" t="s">
        <v>29</v>
      </c>
      <c r="AH51" s="42" t="s">
        <v>29</v>
      </c>
      <c r="AI51" s="42" t="s">
        <v>29</v>
      </c>
      <c r="AJ51" s="42" t="s">
        <v>29</v>
      </c>
      <c r="AK51" s="42" t="s">
        <v>29</v>
      </c>
      <c r="AL51" s="42" t="s">
        <v>29</v>
      </c>
      <c r="AM51" s="42" t="s">
        <v>29</v>
      </c>
      <c r="AN51" s="42" t="s">
        <v>29</v>
      </c>
      <c r="AO51" s="42" t="s">
        <v>29</v>
      </c>
      <c r="AP51" s="42" t="s">
        <v>29</v>
      </c>
      <c r="AQ51" s="42" t="s">
        <v>29</v>
      </c>
      <c r="AR51" s="42" t="s">
        <v>29</v>
      </c>
      <c r="AS51" s="42" t="s">
        <v>29</v>
      </c>
      <c r="AT51" s="43" t="s">
        <v>92</v>
      </c>
    </row>
    <row r="52" spans="1:46" s="7" customFormat="1" ht="12.75" customHeight="1" x14ac:dyDescent="0.2">
      <c r="A52" s="38">
        <f>IF(SUM(A50:A50)&gt;0,2000,"")</f>
        <v>2000</v>
      </c>
      <c r="B52" s="38"/>
      <c r="C52" s="38"/>
      <c r="D52" s="27"/>
      <c r="E52" s="103"/>
      <c r="F52" s="21"/>
      <c r="G52" s="31"/>
      <c r="H52" s="31"/>
      <c r="I52" s="35" t="s">
        <v>29</v>
      </c>
      <c r="J52" s="31" t="s">
        <v>29</v>
      </c>
      <c r="K52" s="31" t="s">
        <v>29</v>
      </c>
      <c r="L52" s="31"/>
      <c r="M52" s="103"/>
      <c r="N52" s="103"/>
      <c r="O52" s="103"/>
      <c r="P52" s="103"/>
      <c r="Q52" s="103"/>
      <c r="R52" s="103"/>
      <c r="S52" s="103"/>
      <c r="T52" s="103" t="s">
        <v>29</v>
      </c>
      <c r="U52" s="29" t="s">
        <v>29</v>
      </c>
      <c r="V52" s="30"/>
      <c r="W52" s="30"/>
      <c r="X52" s="30"/>
      <c r="Y52" s="29"/>
      <c r="Z52" s="29"/>
      <c r="AA52" s="29"/>
      <c r="AB52" s="30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</row>
    <row r="53" spans="1:46" s="7" customFormat="1" ht="12.75" customHeight="1" x14ac:dyDescent="0.2">
      <c r="A53" s="38">
        <f>IF(SUM(A50:A50)&gt;0,2001,"")</f>
        <v>2001</v>
      </c>
      <c r="B53" s="38"/>
      <c r="C53" s="38"/>
      <c r="D53" s="27"/>
      <c r="E53" s="103"/>
      <c r="F53" s="36"/>
      <c r="G53" s="29"/>
      <c r="H53" s="29"/>
      <c r="I53" s="35" t="s">
        <v>29</v>
      </c>
      <c r="J53" s="44" t="s">
        <v>29</v>
      </c>
      <c r="K53" s="28" t="s">
        <v>29</v>
      </c>
      <c r="L53" s="28"/>
      <c r="M53" s="20"/>
      <c r="N53" s="20"/>
      <c r="O53" s="20"/>
      <c r="P53" s="29"/>
      <c r="Q53" s="29"/>
      <c r="R53" s="29"/>
      <c r="S53" s="35"/>
      <c r="T53" s="29" t="s">
        <v>29</v>
      </c>
      <c r="U53" s="29" t="s">
        <v>29</v>
      </c>
      <c r="V53" s="30"/>
      <c r="W53" s="30"/>
      <c r="X53" s="30"/>
      <c r="Y53" s="29"/>
      <c r="Z53" s="29"/>
      <c r="AA53" s="29"/>
      <c r="AB53" s="30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</row>
    <row r="54" spans="1:46" s="100" customFormat="1" x14ac:dyDescent="0.2">
      <c r="A54" s="94">
        <v>34</v>
      </c>
      <c r="B54" s="121" t="str">
        <f t="shared" ref="B54:B55" si="6">HYPERLINK("Haendler\"&amp;A54&amp;".jpg",""&amp;A54)</f>
        <v>34</v>
      </c>
      <c r="C54" s="121" t="str">
        <f t="shared" ref="C54:C55" si="7">HYPERLINK("http://www.diekommunikationsfabrik.de\2017\12_Dezember_2\Haendler\"&amp;B54&amp;".jpg",""&amp;B54)</f>
        <v>34</v>
      </c>
      <c r="D54" s="101" t="s">
        <v>55</v>
      </c>
      <c r="E54" s="102">
        <v>3</v>
      </c>
      <c r="F54" s="113"/>
      <c r="G54" s="110">
        <v>23385</v>
      </c>
      <c r="H54" s="107">
        <v>17990</v>
      </c>
      <c r="I54" s="114">
        <v>0.23070344237759247</v>
      </c>
      <c r="J54" s="104">
        <v>5395</v>
      </c>
      <c r="K54" s="104" t="s">
        <v>29</v>
      </c>
      <c r="L54" s="104"/>
      <c r="M54" s="112"/>
      <c r="N54" s="106"/>
      <c r="O54" s="104"/>
      <c r="P54" s="107"/>
      <c r="Q54" s="104"/>
      <c r="R54" s="104"/>
      <c r="S54" s="104"/>
      <c r="T54" s="104" t="s">
        <v>29</v>
      </c>
      <c r="U54" s="115"/>
      <c r="V54" s="116" t="s">
        <v>92</v>
      </c>
      <c r="W54" s="111"/>
      <c r="X54" s="111"/>
      <c r="Y54" s="111"/>
      <c r="Z54" s="111"/>
      <c r="AA54" s="117"/>
      <c r="AB54" s="117" t="s">
        <v>92</v>
      </c>
      <c r="AC54" s="117" t="s">
        <v>92</v>
      </c>
      <c r="AD54" s="111"/>
      <c r="AE54" s="118"/>
      <c r="AF54" s="105"/>
      <c r="AG54" s="108"/>
      <c r="AH54" s="108" t="s">
        <v>92</v>
      </c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9"/>
    </row>
    <row r="55" spans="1:46" s="7" customFormat="1" x14ac:dyDescent="0.2">
      <c r="A55" s="94">
        <v>115</v>
      </c>
      <c r="B55" s="121" t="str">
        <f t="shared" si="6"/>
        <v>115</v>
      </c>
      <c r="C55" s="121" t="str">
        <f t="shared" si="7"/>
        <v>115</v>
      </c>
      <c r="D55" s="95" t="s">
        <v>55</v>
      </c>
      <c r="E55" s="96">
        <v>3</v>
      </c>
      <c r="F55" s="113"/>
      <c r="G55" s="110">
        <v>22490</v>
      </c>
      <c r="H55" s="107"/>
      <c r="I55" s="114" t="s">
        <v>29</v>
      </c>
      <c r="J55" s="104"/>
      <c r="K55" s="104" t="s">
        <v>29</v>
      </c>
      <c r="L55" s="104"/>
      <c r="M55" s="112" t="s">
        <v>90</v>
      </c>
      <c r="N55" s="106"/>
      <c r="O55" s="104">
        <v>1.0000000000000001E-5</v>
      </c>
      <c r="P55" s="107">
        <v>139</v>
      </c>
      <c r="Q55" s="104">
        <v>48</v>
      </c>
      <c r="R55" s="104">
        <v>10000</v>
      </c>
      <c r="S55" s="104"/>
      <c r="T55" s="104" t="s">
        <v>29</v>
      </c>
      <c r="U55" s="115">
        <v>0.69380449701698033</v>
      </c>
      <c r="V55" s="116"/>
      <c r="W55" s="111"/>
      <c r="X55" s="111"/>
      <c r="Y55" s="111"/>
      <c r="Z55" s="111"/>
      <c r="AA55" s="117"/>
      <c r="AB55" s="117" t="s">
        <v>92</v>
      </c>
      <c r="AC55" s="117"/>
      <c r="AD55" s="111"/>
      <c r="AE55" s="118"/>
      <c r="AF55" s="105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 t="s">
        <v>92</v>
      </c>
      <c r="AT55" s="109"/>
    </row>
    <row r="56" spans="1:46" s="7" customFormat="1" ht="12.75" customHeight="1" x14ac:dyDescent="0.2">
      <c r="A56" s="38">
        <f>IF(SUM(A54:A55)&gt;0,1000,"")</f>
        <v>1000</v>
      </c>
      <c r="B56" s="38"/>
      <c r="C56" s="38"/>
      <c r="D56" s="45" t="s">
        <v>55</v>
      </c>
      <c r="E56" s="45">
        <v>3</v>
      </c>
      <c r="F56" s="26"/>
      <c r="G56" s="51">
        <v>22937.5</v>
      </c>
      <c r="H56" s="51">
        <v>17990</v>
      </c>
      <c r="I56" s="50">
        <v>0.23070344237759247</v>
      </c>
      <c r="J56" s="51">
        <v>5395</v>
      </c>
      <c r="K56" s="51" t="s">
        <v>29</v>
      </c>
      <c r="L56" s="51"/>
      <c r="M56" s="51" t="s">
        <v>29</v>
      </c>
      <c r="N56" s="52" t="s">
        <v>29</v>
      </c>
      <c r="O56" s="51">
        <v>1.0000000000000001E-5</v>
      </c>
      <c r="P56" s="51">
        <v>139</v>
      </c>
      <c r="Q56" s="51">
        <v>48</v>
      </c>
      <c r="R56" s="51">
        <v>10000</v>
      </c>
      <c r="S56" s="51" t="s">
        <v>29</v>
      </c>
      <c r="T56" s="51" t="s">
        <v>29</v>
      </c>
      <c r="U56" s="39" t="s">
        <v>29</v>
      </c>
      <c r="V56" s="40"/>
      <c r="W56" s="40"/>
      <c r="X56" s="40"/>
      <c r="Y56" s="39"/>
      <c r="Z56" s="39"/>
      <c r="AA56" s="39"/>
      <c r="AB56" s="40"/>
      <c r="AC56" s="31"/>
      <c r="AD56" s="31"/>
      <c r="AE56" s="31"/>
      <c r="AF56" s="41" t="s">
        <v>29</v>
      </c>
      <c r="AG56" s="42" t="s">
        <v>29</v>
      </c>
      <c r="AH56" s="42" t="s">
        <v>92</v>
      </c>
      <c r="AI56" s="42" t="s">
        <v>29</v>
      </c>
      <c r="AJ56" s="42" t="s">
        <v>29</v>
      </c>
      <c r="AK56" s="42" t="s">
        <v>29</v>
      </c>
      <c r="AL56" s="42" t="s">
        <v>29</v>
      </c>
      <c r="AM56" s="42" t="s">
        <v>29</v>
      </c>
      <c r="AN56" s="42" t="s">
        <v>29</v>
      </c>
      <c r="AO56" s="42" t="s">
        <v>29</v>
      </c>
      <c r="AP56" s="42" t="s">
        <v>29</v>
      </c>
      <c r="AQ56" s="42" t="s">
        <v>29</v>
      </c>
      <c r="AR56" s="42" t="s">
        <v>29</v>
      </c>
      <c r="AS56" s="42" t="s">
        <v>92</v>
      </c>
      <c r="AT56" s="43" t="s">
        <v>29</v>
      </c>
    </row>
    <row r="57" spans="1:46" s="7" customFormat="1" ht="12.75" customHeight="1" x14ac:dyDescent="0.2">
      <c r="A57" s="38">
        <f>IF(SUM(A54:A55)&gt;0,2000,"")</f>
        <v>2000</v>
      </c>
      <c r="B57" s="38"/>
      <c r="C57" s="38"/>
      <c r="D57" s="27"/>
      <c r="E57" s="103"/>
      <c r="F57" s="21"/>
      <c r="G57" s="31" t="s">
        <v>29</v>
      </c>
      <c r="H57" s="31"/>
      <c r="I57" s="35" t="s">
        <v>29</v>
      </c>
      <c r="J57" s="31" t="s">
        <v>29</v>
      </c>
      <c r="K57" s="31" t="s">
        <v>29</v>
      </c>
      <c r="L57" s="31"/>
      <c r="M57" s="103"/>
      <c r="N57" s="103"/>
      <c r="O57" s="103"/>
      <c r="P57" s="103"/>
      <c r="Q57" s="103"/>
      <c r="R57" s="103"/>
      <c r="S57" s="103"/>
      <c r="T57" s="103" t="s">
        <v>29</v>
      </c>
      <c r="U57" s="29" t="s">
        <v>29</v>
      </c>
      <c r="V57" s="30"/>
      <c r="W57" s="30"/>
      <c r="X57" s="30"/>
      <c r="Y57" s="29"/>
      <c r="Z57" s="29"/>
      <c r="AA57" s="29"/>
      <c r="AB57" s="30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</row>
    <row r="58" spans="1:46" s="7" customFormat="1" ht="12.75" customHeight="1" x14ac:dyDescent="0.2">
      <c r="A58" s="38">
        <f>IF(SUM(A54:A55)&gt;0,2001,"")</f>
        <v>2001</v>
      </c>
      <c r="B58" s="38"/>
      <c r="C58" s="38"/>
      <c r="D58" s="27"/>
      <c r="E58" s="103"/>
      <c r="F58" s="36"/>
      <c r="G58" s="35" t="s">
        <v>29</v>
      </c>
      <c r="H58" s="29"/>
      <c r="I58" s="35" t="s">
        <v>29</v>
      </c>
      <c r="J58" s="44" t="s">
        <v>29</v>
      </c>
      <c r="K58" s="28" t="s">
        <v>29</v>
      </c>
      <c r="L58" s="28"/>
      <c r="M58" s="20"/>
      <c r="N58" s="20"/>
      <c r="O58" s="20"/>
      <c r="P58" s="29"/>
      <c r="Q58" s="29"/>
      <c r="R58" s="29"/>
      <c r="S58" s="35"/>
      <c r="T58" s="29" t="s">
        <v>29</v>
      </c>
      <c r="U58" s="29" t="s">
        <v>29</v>
      </c>
      <c r="V58" s="30"/>
      <c r="W58" s="30"/>
      <c r="X58" s="30"/>
      <c r="Y58" s="29"/>
      <c r="Z58" s="29"/>
      <c r="AA58" s="29"/>
      <c r="AB58" s="30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</row>
    <row r="59" spans="1:46" s="3" customFormat="1" x14ac:dyDescent="0.2">
      <c r="A59" s="94">
        <v>8</v>
      </c>
      <c r="B59" s="121" t="str">
        <f t="shared" ref="B59:B61" si="8">HYPERLINK("Haendler\"&amp;A59&amp;".jpg",""&amp;A59)</f>
        <v>8</v>
      </c>
      <c r="C59" s="121" t="str">
        <f t="shared" ref="C59:C61" si="9">HYPERLINK("http://www.diekommunikationsfabrik.de\2017\12_Dezember_2\Haendler\"&amp;B59&amp;".jpg",""&amp;B59)</f>
        <v>8</v>
      </c>
      <c r="D59" s="101" t="s">
        <v>56</v>
      </c>
      <c r="E59" s="102" t="s">
        <v>77</v>
      </c>
      <c r="F59" s="113"/>
      <c r="G59" s="110">
        <v>25950</v>
      </c>
      <c r="H59" s="107"/>
      <c r="I59" s="114" t="s">
        <v>29</v>
      </c>
      <c r="J59" s="104" t="s">
        <v>29</v>
      </c>
      <c r="K59" s="104">
        <v>3480</v>
      </c>
      <c r="L59" s="104"/>
      <c r="M59" s="112" t="s">
        <v>90</v>
      </c>
      <c r="N59" s="106"/>
      <c r="O59" s="104">
        <v>790</v>
      </c>
      <c r="P59" s="107">
        <v>139</v>
      </c>
      <c r="Q59" s="104">
        <v>36</v>
      </c>
      <c r="R59" s="104">
        <v>10000</v>
      </c>
      <c r="S59" s="104"/>
      <c r="T59" s="104" t="s">
        <v>29</v>
      </c>
      <c r="U59" s="115">
        <v>0.77053465346534655</v>
      </c>
      <c r="V59" s="116"/>
      <c r="W59" s="111"/>
      <c r="X59" s="111"/>
      <c r="Y59" s="111"/>
      <c r="Z59" s="111"/>
      <c r="AA59" s="117" t="s">
        <v>92</v>
      </c>
      <c r="AB59" s="117"/>
      <c r="AC59" s="117"/>
      <c r="AD59" s="111"/>
      <c r="AE59" s="118"/>
      <c r="AF59" s="105"/>
      <c r="AG59" s="108"/>
      <c r="AH59" s="108"/>
      <c r="AI59" s="108"/>
      <c r="AJ59" s="108"/>
      <c r="AK59" s="108"/>
      <c r="AL59" s="108" t="s">
        <v>92</v>
      </c>
      <c r="AM59" s="108"/>
      <c r="AN59" s="108"/>
      <c r="AO59" s="108"/>
      <c r="AP59" s="108"/>
      <c r="AQ59" s="108"/>
      <c r="AR59" s="108"/>
      <c r="AS59" s="108"/>
      <c r="AT59" s="109"/>
    </row>
    <row r="60" spans="1:46" s="100" customFormat="1" ht="12.75" customHeight="1" x14ac:dyDescent="0.2">
      <c r="A60" s="94">
        <v>101</v>
      </c>
      <c r="B60" s="121" t="str">
        <f t="shared" si="8"/>
        <v>101</v>
      </c>
      <c r="C60" s="121" t="str">
        <f t="shared" si="9"/>
        <v>101</v>
      </c>
      <c r="D60" s="101" t="s">
        <v>56</v>
      </c>
      <c r="E60" s="102" t="s">
        <v>77</v>
      </c>
      <c r="F60" s="113"/>
      <c r="G60" s="110">
        <v>20160</v>
      </c>
      <c r="H60" s="107">
        <v>13950</v>
      </c>
      <c r="I60" s="114">
        <v>0.13541666666666666</v>
      </c>
      <c r="J60" s="104">
        <v>6210</v>
      </c>
      <c r="K60" s="104">
        <v>3480</v>
      </c>
      <c r="L60" s="104"/>
      <c r="M60" s="112"/>
      <c r="N60" s="106"/>
      <c r="O60" s="104"/>
      <c r="P60" s="107"/>
      <c r="Q60" s="104"/>
      <c r="R60" s="104"/>
      <c r="S60" s="104"/>
      <c r="T60" s="104" t="s">
        <v>29</v>
      </c>
      <c r="U60" s="115" t="s">
        <v>29</v>
      </c>
      <c r="V60" s="116" t="s">
        <v>92</v>
      </c>
      <c r="W60" s="111" t="s">
        <v>89</v>
      </c>
      <c r="X60" s="111"/>
      <c r="Y60" s="111"/>
      <c r="Z60" s="111"/>
      <c r="AA60" s="117"/>
      <c r="AB60" s="117" t="s">
        <v>92</v>
      </c>
      <c r="AC60" s="117" t="s">
        <v>92</v>
      </c>
      <c r="AD60" s="111" t="s">
        <v>95</v>
      </c>
      <c r="AE60" s="118"/>
      <c r="AF60" s="105"/>
      <c r="AG60" s="108"/>
      <c r="AH60" s="108"/>
      <c r="AI60" s="108"/>
      <c r="AJ60" s="108"/>
      <c r="AK60" s="108"/>
      <c r="AL60" s="108"/>
      <c r="AM60" s="108"/>
      <c r="AN60" s="108"/>
      <c r="AO60" s="108" t="s">
        <v>92</v>
      </c>
      <c r="AP60" s="108"/>
      <c r="AQ60" s="108"/>
      <c r="AR60" s="108"/>
      <c r="AS60" s="108"/>
      <c r="AT60" s="109"/>
    </row>
    <row r="61" spans="1:46" s="100" customFormat="1" ht="12.75" customHeight="1" x14ac:dyDescent="0.2">
      <c r="A61" s="94">
        <v>153</v>
      </c>
      <c r="B61" s="121" t="str">
        <f t="shared" si="8"/>
        <v>153</v>
      </c>
      <c r="C61" s="121" t="str">
        <f t="shared" si="9"/>
        <v>153</v>
      </c>
      <c r="D61" s="101" t="s">
        <v>56</v>
      </c>
      <c r="E61" s="102" t="s">
        <v>77</v>
      </c>
      <c r="F61" s="113"/>
      <c r="G61" s="110">
        <v>25790</v>
      </c>
      <c r="H61" s="107">
        <v>17900</v>
      </c>
      <c r="I61" s="114">
        <v>0.10116324156649864</v>
      </c>
      <c r="J61" s="104">
        <v>7890</v>
      </c>
      <c r="K61" s="104">
        <v>5281</v>
      </c>
      <c r="L61" s="104"/>
      <c r="M61" s="112"/>
      <c r="N61" s="106"/>
      <c r="O61" s="104"/>
      <c r="P61" s="107"/>
      <c r="Q61" s="104"/>
      <c r="R61" s="104"/>
      <c r="S61" s="104"/>
      <c r="T61" s="104" t="s">
        <v>29</v>
      </c>
      <c r="U61" s="115"/>
      <c r="V61" s="116" t="s">
        <v>92</v>
      </c>
      <c r="W61" s="111"/>
      <c r="X61" s="111"/>
      <c r="Y61" s="111" t="s">
        <v>92</v>
      </c>
      <c r="Z61" s="111"/>
      <c r="AA61" s="117"/>
      <c r="AB61" s="117"/>
      <c r="AC61" s="117"/>
      <c r="AD61" s="111"/>
      <c r="AE61" s="118"/>
      <c r="AF61" s="105"/>
      <c r="AG61" s="108"/>
      <c r="AH61" s="108" t="s">
        <v>92</v>
      </c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9"/>
    </row>
    <row r="62" spans="1:46" s="7" customFormat="1" ht="12.75" customHeight="1" x14ac:dyDescent="0.2">
      <c r="A62" s="38">
        <f>IF(SUM(A59:A61)&gt;0,1000,"")</f>
        <v>1000</v>
      </c>
      <c r="B62" s="38"/>
      <c r="C62" s="38"/>
      <c r="D62" s="45" t="s">
        <v>56</v>
      </c>
      <c r="E62" s="45" t="s">
        <v>77</v>
      </c>
      <c r="F62" s="26"/>
      <c r="G62" s="51">
        <v>23966.666666666668</v>
      </c>
      <c r="H62" s="51">
        <v>15925</v>
      </c>
      <c r="I62" s="50">
        <v>0.11828995411658265</v>
      </c>
      <c r="J62" s="51">
        <v>7050</v>
      </c>
      <c r="K62" s="51">
        <v>4080.3333333333335</v>
      </c>
      <c r="L62" s="51"/>
      <c r="M62" s="51" t="s">
        <v>29</v>
      </c>
      <c r="N62" s="52" t="s">
        <v>29</v>
      </c>
      <c r="O62" s="51">
        <v>790</v>
      </c>
      <c r="P62" s="51">
        <v>139</v>
      </c>
      <c r="Q62" s="51">
        <v>36</v>
      </c>
      <c r="R62" s="51">
        <v>10000</v>
      </c>
      <c r="S62" s="51" t="s">
        <v>29</v>
      </c>
      <c r="T62" s="51" t="s">
        <v>29</v>
      </c>
      <c r="U62" s="39" t="s">
        <v>29</v>
      </c>
      <c r="V62" s="40"/>
      <c r="W62" s="40"/>
      <c r="X62" s="40"/>
      <c r="Y62" s="39"/>
      <c r="Z62" s="39"/>
      <c r="AA62" s="39"/>
      <c r="AB62" s="40"/>
      <c r="AC62" s="31"/>
      <c r="AD62" s="31"/>
      <c r="AE62" s="31"/>
      <c r="AF62" s="41" t="s">
        <v>29</v>
      </c>
      <c r="AG62" s="42" t="s">
        <v>29</v>
      </c>
      <c r="AH62" s="42" t="s">
        <v>92</v>
      </c>
      <c r="AI62" s="42" t="s">
        <v>29</v>
      </c>
      <c r="AJ62" s="42" t="s">
        <v>29</v>
      </c>
      <c r="AK62" s="42" t="s">
        <v>29</v>
      </c>
      <c r="AL62" s="42" t="s">
        <v>92</v>
      </c>
      <c r="AM62" s="42" t="s">
        <v>29</v>
      </c>
      <c r="AN62" s="42" t="s">
        <v>29</v>
      </c>
      <c r="AO62" s="42" t="s">
        <v>92</v>
      </c>
      <c r="AP62" s="42" t="s">
        <v>29</v>
      </c>
      <c r="AQ62" s="42" t="s">
        <v>29</v>
      </c>
      <c r="AR62" s="42" t="s">
        <v>29</v>
      </c>
      <c r="AS62" s="42" t="s">
        <v>29</v>
      </c>
      <c r="AT62" s="43" t="s">
        <v>29</v>
      </c>
    </row>
    <row r="63" spans="1:46" s="7" customFormat="1" ht="12.75" customHeight="1" x14ac:dyDescent="0.2">
      <c r="A63" s="38">
        <f>IF(SUM(A59:A61)&gt;0,2000,"")</f>
        <v>2000</v>
      </c>
      <c r="B63" s="38"/>
      <c r="C63" s="38"/>
      <c r="D63" s="27"/>
      <c r="E63" s="103"/>
      <c r="F63" s="21"/>
      <c r="G63" s="31" t="s">
        <v>29</v>
      </c>
      <c r="H63" s="31"/>
      <c r="I63" s="35" t="s">
        <v>29</v>
      </c>
      <c r="J63" s="31" t="s">
        <v>29</v>
      </c>
      <c r="K63" s="31" t="s">
        <v>29</v>
      </c>
      <c r="L63" s="31"/>
      <c r="M63" s="103"/>
      <c r="N63" s="103"/>
      <c r="O63" s="103"/>
      <c r="P63" s="103"/>
      <c r="Q63" s="103"/>
      <c r="R63" s="103"/>
      <c r="S63" s="103"/>
      <c r="T63" s="103" t="s">
        <v>29</v>
      </c>
      <c r="U63" s="29" t="s">
        <v>29</v>
      </c>
      <c r="V63" s="30"/>
      <c r="W63" s="30"/>
      <c r="X63" s="30"/>
      <c r="Y63" s="29"/>
      <c r="Z63" s="29"/>
      <c r="AA63" s="29"/>
      <c r="AB63" s="30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</row>
    <row r="64" spans="1:46" s="7" customFormat="1" ht="12.75" customHeight="1" x14ac:dyDescent="0.2">
      <c r="A64" s="38">
        <f>IF(SUM(A59:A61)&gt;0,2001,"")</f>
        <v>2001</v>
      </c>
      <c r="B64" s="38"/>
      <c r="C64" s="38"/>
      <c r="D64" s="27"/>
      <c r="E64" s="103"/>
      <c r="F64" s="36"/>
      <c r="G64" s="35" t="s">
        <v>29</v>
      </c>
      <c r="H64" s="29"/>
      <c r="I64" s="35" t="s">
        <v>29</v>
      </c>
      <c r="J64" s="44" t="s">
        <v>29</v>
      </c>
      <c r="K64" s="28" t="s">
        <v>29</v>
      </c>
      <c r="L64" s="28"/>
      <c r="M64" s="20"/>
      <c r="N64" s="20"/>
      <c r="O64" s="20"/>
      <c r="P64" s="29"/>
      <c r="Q64" s="29"/>
      <c r="R64" s="29"/>
      <c r="S64" s="35"/>
      <c r="T64" s="29" t="s">
        <v>29</v>
      </c>
      <c r="U64" s="29" t="s">
        <v>29</v>
      </c>
      <c r="V64" s="30"/>
      <c r="W64" s="30"/>
      <c r="X64" s="30"/>
      <c r="Y64" s="29"/>
      <c r="Z64" s="29"/>
      <c r="AA64" s="29"/>
      <c r="AB64" s="30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</row>
    <row r="65" spans="1:48" s="3" customFormat="1" x14ac:dyDescent="0.2">
      <c r="A65" s="94">
        <v>90</v>
      </c>
      <c r="B65" s="121" t="str">
        <f>HYPERLINK("Haendler\"&amp;A65&amp;".jpg",""&amp;A65)</f>
        <v>90</v>
      </c>
      <c r="C65" s="121" t="str">
        <f>HYPERLINK("http://www.diekommunikationsfabrik.de\2017\12_Dezember_2\Haendler\"&amp;B65&amp;".jpg",""&amp;B65)</f>
        <v>90</v>
      </c>
      <c r="D65" s="119" t="s">
        <v>64</v>
      </c>
      <c r="E65" s="120" t="s">
        <v>65</v>
      </c>
      <c r="F65" s="113"/>
      <c r="G65" s="110">
        <v>18800</v>
      </c>
      <c r="H65" s="107"/>
      <c r="I65" s="114" t="s">
        <v>29</v>
      </c>
      <c r="J65" s="104" t="s">
        <v>29</v>
      </c>
      <c r="K65" s="104" t="s">
        <v>29</v>
      </c>
      <c r="L65" s="104"/>
      <c r="M65" s="112" t="s">
        <v>90</v>
      </c>
      <c r="N65" s="106"/>
      <c r="O65" s="104">
        <v>990</v>
      </c>
      <c r="P65" s="107">
        <v>99</v>
      </c>
      <c r="Q65" s="104">
        <v>36</v>
      </c>
      <c r="R65" s="104">
        <v>5000</v>
      </c>
      <c r="S65" s="104"/>
      <c r="T65" s="104" t="s">
        <v>29</v>
      </c>
      <c r="U65" s="115">
        <v>0.74839779005524865</v>
      </c>
      <c r="V65" s="116" t="s">
        <v>92</v>
      </c>
      <c r="W65" s="111"/>
      <c r="X65" s="111"/>
      <c r="Y65" s="111"/>
      <c r="Z65" s="111"/>
      <c r="AA65" s="117"/>
      <c r="AB65" s="117" t="s">
        <v>92</v>
      </c>
      <c r="AC65" s="117" t="s">
        <v>92</v>
      </c>
      <c r="AD65" s="111" t="s">
        <v>97</v>
      </c>
      <c r="AE65" s="118"/>
      <c r="AF65" s="105"/>
      <c r="AG65" s="108"/>
      <c r="AH65" s="108"/>
      <c r="AI65" s="108"/>
      <c r="AJ65" s="108" t="s">
        <v>92</v>
      </c>
      <c r="AK65" s="108"/>
      <c r="AL65" s="108"/>
      <c r="AM65" s="108"/>
      <c r="AN65" s="108"/>
      <c r="AO65" s="108"/>
      <c r="AP65" s="108"/>
      <c r="AQ65" s="108"/>
      <c r="AR65" s="108"/>
      <c r="AS65" s="108"/>
      <c r="AT65" s="109"/>
      <c r="AU65" s="100"/>
      <c r="AV65" s="100"/>
    </row>
    <row r="66" spans="1:48" s="7" customFormat="1" ht="12.75" customHeight="1" x14ac:dyDescent="0.2">
      <c r="A66" s="38">
        <f>IF(SUM(A65:A65)&gt;0,1000,"")</f>
        <v>1000</v>
      </c>
      <c r="B66" s="38"/>
      <c r="C66" s="38"/>
      <c r="D66" s="45" t="s">
        <v>64</v>
      </c>
      <c r="E66" s="45" t="s">
        <v>65</v>
      </c>
      <c r="F66" s="26"/>
      <c r="G66" s="51">
        <v>18800</v>
      </c>
      <c r="H66" s="51" t="s">
        <v>29</v>
      </c>
      <c r="I66" s="50" t="s">
        <v>29</v>
      </c>
      <c r="J66" s="51" t="s">
        <v>29</v>
      </c>
      <c r="K66" s="51" t="s">
        <v>29</v>
      </c>
      <c r="L66" s="51"/>
      <c r="M66" s="51" t="s">
        <v>29</v>
      </c>
      <c r="N66" s="52" t="s">
        <v>29</v>
      </c>
      <c r="O66" s="51">
        <v>990</v>
      </c>
      <c r="P66" s="51">
        <v>99</v>
      </c>
      <c r="Q66" s="51">
        <v>36</v>
      </c>
      <c r="R66" s="51">
        <v>5000</v>
      </c>
      <c r="S66" s="51" t="s">
        <v>29</v>
      </c>
      <c r="T66" s="51" t="s">
        <v>29</v>
      </c>
      <c r="U66" s="39" t="s">
        <v>29</v>
      </c>
      <c r="V66" s="40"/>
      <c r="W66" s="40"/>
      <c r="X66" s="40"/>
      <c r="Y66" s="39"/>
      <c r="Z66" s="39"/>
      <c r="AA66" s="39"/>
      <c r="AB66" s="40"/>
      <c r="AC66" s="31"/>
      <c r="AD66" s="31"/>
      <c r="AE66" s="31"/>
      <c r="AF66" s="41" t="s">
        <v>29</v>
      </c>
      <c r="AG66" s="42" t="s">
        <v>29</v>
      </c>
      <c r="AH66" s="42" t="s">
        <v>29</v>
      </c>
      <c r="AI66" s="42" t="s">
        <v>29</v>
      </c>
      <c r="AJ66" s="42" t="s">
        <v>92</v>
      </c>
      <c r="AK66" s="42" t="s">
        <v>29</v>
      </c>
      <c r="AL66" s="42" t="s">
        <v>29</v>
      </c>
      <c r="AM66" s="42" t="s">
        <v>29</v>
      </c>
      <c r="AN66" s="42" t="s">
        <v>29</v>
      </c>
      <c r="AO66" s="42" t="s">
        <v>29</v>
      </c>
      <c r="AP66" s="42" t="s">
        <v>29</v>
      </c>
      <c r="AQ66" s="42" t="s">
        <v>29</v>
      </c>
      <c r="AR66" s="42" t="s">
        <v>29</v>
      </c>
      <c r="AS66" s="42" t="s">
        <v>29</v>
      </c>
      <c r="AT66" s="43" t="s">
        <v>29</v>
      </c>
    </row>
    <row r="67" spans="1:48" s="7" customFormat="1" ht="12.75" customHeight="1" x14ac:dyDescent="0.2">
      <c r="A67" s="38">
        <f>IF(SUM(A65:A65)&gt;0,2000,"")</f>
        <v>2000</v>
      </c>
      <c r="B67" s="38"/>
      <c r="C67" s="38"/>
      <c r="D67" s="27"/>
      <c r="E67" s="103"/>
      <c r="F67" s="21"/>
      <c r="G67" s="31" t="s">
        <v>29</v>
      </c>
      <c r="H67" s="31"/>
      <c r="I67" s="35" t="s">
        <v>29</v>
      </c>
      <c r="J67" s="31" t="s">
        <v>29</v>
      </c>
      <c r="K67" s="31" t="s">
        <v>29</v>
      </c>
      <c r="L67" s="31"/>
      <c r="M67" s="103"/>
      <c r="N67" s="103"/>
      <c r="O67" s="103"/>
      <c r="P67" s="103"/>
      <c r="Q67" s="103"/>
      <c r="R67" s="103"/>
      <c r="S67" s="103"/>
      <c r="T67" s="103" t="s">
        <v>29</v>
      </c>
      <c r="U67" s="29" t="s">
        <v>29</v>
      </c>
      <c r="V67" s="30"/>
      <c r="W67" s="30"/>
      <c r="X67" s="30"/>
      <c r="Y67" s="29"/>
      <c r="Z67" s="29"/>
      <c r="AA67" s="29"/>
      <c r="AB67" s="30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</row>
    <row r="68" spans="1:48" s="7" customFormat="1" ht="12.75" customHeight="1" x14ac:dyDescent="0.2">
      <c r="A68" s="38">
        <f>IF(SUM(A65:A65)&gt;0,2001,"")</f>
        <v>2001</v>
      </c>
      <c r="B68" s="38"/>
      <c r="C68" s="38"/>
      <c r="D68" s="27"/>
      <c r="E68" s="103"/>
      <c r="F68" s="36"/>
      <c r="G68" s="35" t="s">
        <v>29</v>
      </c>
      <c r="H68" s="29"/>
      <c r="I68" s="35" t="s">
        <v>29</v>
      </c>
      <c r="J68" s="44" t="s">
        <v>29</v>
      </c>
      <c r="K68" s="28" t="s">
        <v>29</v>
      </c>
      <c r="L68" s="28"/>
      <c r="M68" s="20"/>
      <c r="N68" s="20"/>
      <c r="O68" s="20"/>
      <c r="P68" s="29"/>
      <c r="Q68" s="29"/>
      <c r="R68" s="29"/>
      <c r="S68" s="35"/>
      <c r="T68" s="29" t="s">
        <v>29</v>
      </c>
      <c r="U68" s="29" t="s">
        <v>29</v>
      </c>
      <c r="V68" s="30"/>
      <c r="W68" s="30"/>
      <c r="X68" s="30"/>
      <c r="Y68" s="29"/>
      <c r="Z68" s="29"/>
      <c r="AA68" s="29"/>
      <c r="AB68" s="30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</row>
    <row r="69" spans="1:48" s="3" customFormat="1" x14ac:dyDescent="0.2">
      <c r="A69" s="94">
        <v>10</v>
      </c>
      <c r="B69" s="121" t="str">
        <f>HYPERLINK("Haendler\"&amp;A69&amp;".jpg",""&amp;A69)</f>
        <v>10</v>
      </c>
      <c r="C69" s="121" t="str">
        <f>HYPERLINK("http://www.diekommunikationsfabrik.de\2017\12_Dezember_2\Haendler\"&amp;B69&amp;".jpg",""&amp;B69)</f>
        <v>10</v>
      </c>
      <c r="D69" s="101" t="s">
        <v>64</v>
      </c>
      <c r="E69" s="102" t="s">
        <v>66</v>
      </c>
      <c r="F69" s="113" t="s">
        <v>94</v>
      </c>
      <c r="G69" s="110">
        <v>24570</v>
      </c>
      <c r="H69" s="107"/>
      <c r="I69" s="114" t="s">
        <v>29</v>
      </c>
      <c r="J69" s="104" t="s">
        <v>29</v>
      </c>
      <c r="K69" s="104">
        <v>3000</v>
      </c>
      <c r="L69" s="104"/>
      <c r="M69" s="112" t="s">
        <v>93</v>
      </c>
      <c r="N69" s="106">
        <v>9.9999999999999995E-7</v>
      </c>
      <c r="O69" s="104">
        <v>2128</v>
      </c>
      <c r="P69" s="107">
        <v>179</v>
      </c>
      <c r="Q69" s="104">
        <v>37</v>
      </c>
      <c r="R69" s="104"/>
      <c r="S69" s="104">
        <v>12458</v>
      </c>
      <c r="T69" s="104">
        <v>21030</v>
      </c>
      <c r="U69" s="115"/>
      <c r="V69" s="116"/>
      <c r="W69" s="111" t="s">
        <v>89</v>
      </c>
      <c r="X69" s="111"/>
      <c r="Y69" s="111"/>
      <c r="Z69" s="111"/>
      <c r="AA69" s="117" t="s">
        <v>92</v>
      </c>
      <c r="AB69" s="117" t="s">
        <v>92</v>
      </c>
      <c r="AC69" s="117" t="s">
        <v>92</v>
      </c>
      <c r="AD69" s="111"/>
      <c r="AE69" s="118"/>
      <c r="AF69" s="105"/>
      <c r="AG69" s="108"/>
      <c r="AH69" s="108"/>
      <c r="AI69" s="108"/>
      <c r="AJ69" s="108"/>
      <c r="AK69" s="108" t="s">
        <v>92</v>
      </c>
      <c r="AL69" s="108"/>
      <c r="AM69" s="108"/>
      <c r="AN69" s="108"/>
      <c r="AO69" s="108"/>
      <c r="AP69" s="108"/>
      <c r="AQ69" s="108"/>
      <c r="AR69" s="108"/>
      <c r="AS69" s="108"/>
      <c r="AT69" s="109"/>
    </row>
    <row r="70" spans="1:48" s="7" customFormat="1" ht="12.75" customHeight="1" x14ac:dyDescent="0.2">
      <c r="A70" s="38">
        <f>IF(SUM(A69:A69)&gt;0,1000,"")</f>
        <v>1000</v>
      </c>
      <c r="B70" s="38"/>
      <c r="C70" s="38"/>
      <c r="D70" s="45" t="s">
        <v>64</v>
      </c>
      <c r="E70" s="45" t="s">
        <v>66</v>
      </c>
      <c r="F70" s="26"/>
      <c r="G70" s="51">
        <v>24570</v>
      </c>
      <c r="H70" s="51" t="s">
        <v>29</v>
      </c>
      <c r="I70" s="50" t="s">
        <v>29</v>
      </c>
      <c r="J70" s="51" t="s">
        <v>29</v>
      </c>
      <c r="K70" s="51">
        <v>3000</v>
      </c>
      <c r="L70" s="51"/>
      <c r="M70" s="51" t="s">
        <v>29</v>
      </c>
      <c r="N70" s="52">
        <v>9.9999999999999995E-7</v>
      </c>
      <c r="O70" s="51">
        <v>2128</v>
      </c>
      <c r="P70" s="51">
        <v>179</v>
      </c>
      <c r="Q70" s="51">
        <v>37</v>
      </c>
      <c r="R70" s="51" t="s">
        <v>29</v>
      </c>
      <c r="S70" s="51">
        <v>12458</v>
      </c>
      <c r="T70" s="51">
        <v>21030</v>
      </c>
      <c r="U70" s="39" t="s">
        <v>29</v>
      </c>
      <c r="V70" s="40"/>
      <c r="W70" s="40"/>
      <c r="X70" s="40"/>
      <c r="Y70" s="39"/>
      <c r="Z70" s="39"/>
      <c r="AA70" s="39"/>
      <c r="AB70" s="40"/>
      <c r="AC70" s="31"/>
      <c r="AD70" s="31"/>
      <c r="AE70" s="31"/>
      <c r="AF70" s="41" t="s">
        <v>29</v>
      </c>
      <c r="AG70" s="42" t="s">
        <v>29</v>
      </c>
      <c r="AH70" s="42" t="s">
        <v>29</v>
      </c>
      <c r="AI70" s="42" t="s">
        <v>29</v>
      </c>
      <c r="AJ70" s="42" t="s">
        <v>29</v>
      </c>
      <c r="AK70" s="42" t="s">
        <v>92</v>
      </c>
      <c r="AL70" s="42" t="s">
        <v>29</v>
      </c>
      <c r="AM70" s="42" t="s">
        <v>29</v>
      </c>
      <c r="AN70" s="42" t="s">
        <v>29</v>
      </c>
      <c r="AO70" s="42" t="s">
        <v>29</v>
      </c>
      <c r="AP70" s="42" t="s">
        <v>29</v>
      </c>
      <c r="AQ70" s="42" t="s">
        <v>29</v>
      </c>
      <c r="AR70" s="42" t="s">
        <v>29</v>
      </c>
      <c r="AS70" s="42" t="s">
        <v>29</v>
      </c>
      <c r="AT70" s="43" t="s">
        <v>29</v>
      </c>
    </row>
    <row r="71" spans="1:48" s="7" customFormat="1" ht="12.75" customHeight="1" x14ac:dyDescent="0.2">
      <c r="A71" s="38">
        <f>IF(SUM(A69:A69)&gt;0,2000,"")</f>
        <v>2000</v>
      </c>
      <c r="B71" s="38"/>
      <c r="C71" s="38"/>
      <c r="D71" s="27"/>
      <c r="E71" s="103"/>
      <c r="F71" s="21"/>
      <c r="G71" s="31" t="s">
        <v>29</v>
      </c>
      <c r="H71" s="31"/>
      <c r="I71" s="35" t="s">
        <v>29</v>
      </c>
      <c r="J71" s="31" t="s">
        <v>29</v>
      </c>
      <c r="K71" s="31" t="s">
        <v>29</v>
      </c>
      <c r="L71" s="31"/>
      <c r="M71" s="103"/>
      <c r="N71" s="103"/>
      <c r="O71" s="103"/>
      <c r="P71" s="103"/>
      <c r="Q71" s="103"/>
      <c r="R71" s="103"/>
      <c r="S71" s="103"/>
      <c r="T71" s="103" t="s">
        <v>29</v>
      </c>
      <c r="U71" s="29" t="s">
        <v>29</v>
      </c>
      <c r="V71" s="30"/>
      <c r="W71" s="30"/>
      <c r="X71" s="30"/>
      <c r="Y71" s="29"/>
      <c r="Z71" s="29"/>
      <c r="AA71" s="29"/>
      <c r="AB71" s="30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</row>
    <row r="72" spans="1:48" s="7" customFormat="1" ht="12.75" customHeight="1" x14ac:dyDescent="0.2">
      <c r="A72" s="38">
        <f>IF(SUM(A69:A69)&gt;0,2001,"")</f>
        <v>2001</v>
      </c>
      <c r="B72" s="38"/>
      <c r="C72" s="38"/>
      <c r="D72" s="27"/>
      <c r="E72" s="103"/>
      <c r="F72" s="36"/>
      <c r="G72" s="35" t="s">
        <v>29</v>
      </c>
      <c r="H72" s="29"/>
      <c r="I72" s="35" t="s">
        <v>29</v>
      </c>
      <c r="J72" s="44" t="s">
        <v>29</v>
      </c>
      <c r="K72" s="28" t="s">
        <v>29</v>
      </c>
      <c r="L72" s="28"/>
      <c r="M72" s="20"/>
      <c r="N72" s="20"/>
      <c r="O72" s="20"/>
      <c r="P72" s="29"/>
      <c r="Q72" s="29"/>
      <c r="R72" s="29"/>
      <c r="S72" s="35"/>
      <c r="T72" s="29" t="s">
        <v>29</v>
      </c>
      <c r="U72" s="29" t="s">
        <v>29</v>
      </c>
      <c r="V72" s="30"/>
      <c r="W72" s="30"/>
      <c r="X72" s="30"/>
      <c r="Y72" s="29"/>
      <c r="Z72" s="29"/>
      <c r="AA72" s="29"/>
      <c r="AB72" s="30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</row>
    <row r="73" spans="1:48" s="7" customFormat="1" ht="12.75" customHeight="1" x14ac:dyDescent="0.2">
      <c r="A73" s="38">
        <f>IF(A66=1000,IF(A70=1000,1000,""),"")</f>
        <v>1000</v>
      </c>
      <c r="B73" s="38"/>
      <c r="C73" s="38"/>
      <c r="D73" s="45" t="s">
        <v>64</v>
      </c>
      <c r="E73" s="45" t="s">
        <v>82</v>
      </c>
      <c r="F73" s="26"/>
      <c r="G73" s="51">
        <v>21685</v>
      </c>
      <c r="H73" s="51" t="s">
        <v>29</v>
      </c>
      <c r="I73" s="50" t="s">
        <v>29</v>
      </c>
      <c r="J73" s="51" t="s">
        <v>29</v>
      </c>
      <c r="K73" s="51">
        <v>3000</v>
      </c>
      <c r="L73" s="51"/>
      <c r="M73" s="51" t="s">
        <v>29</v>
      </c>
      <c r="N73" s="52">
        <v>9.9999999999999995E-7</v>
      </c>
      <c r="O73" s="51">
        <v>1559</v>
      </c>
      <c r="P73" s="51">
        <v>139</v>
      </c>
      <c r="Q73" s="51">
        <v>36.5</v>
      </c>
      <c r="R73" s="51">
        <v>5000</v>
      </c>
      <c r="S73" s="51">
        <v>12458</v>
      </c>
      <c r="T73" s="51">
        <v>21030</v>
      </c>
      <c r="U73" s="29" t="s">
        <v>29</v>
      </c>
      <c r="V73" s="30"/>
      <c r="W73" s="30"/>
      <c r="X73" s="30"/>
      <c r="Y73" s="29"/>
      <c r="Z73" s="29"/>
      <c r="AA73" s="29"/>
      <c r="AB73" s="30"/>
      <c r="AC73" s="31"/>
      <c r="AD73" s="31"/>
      <c r="AE73" s="31"/>
      <c r="AF73" s="41" t="s">
        <v>29</v>
      </c>
      <c r="AG73" s="42" t="s">
        <v>29</v>
      </c>
      <c r="AH73" s="42" t="s">
        <v>29</v>
      </c>
      <c r="AI73" s="42" t="s">
        <v>29</v>
      </c>
      <c r="AJ73" s="42" t="s">
        <v>92</v>
      </c>
      <c r="AK73" s="42" t="s">
        <v>92</v>
      </c>
      <c r="AL73" s="42" t="s">
        <v>29</v>
      </c>
      <c r="AM73" s="42" t="s">
        <v>29</v>
      </c>
      <c r="AN73" s="42" t="s">
        <v>29</v>
      </c>
      <c r="AO73" s="42" t="s">
        <v>29</v>
      </c>
      <c r="AP73" s="42" t="s">
        <v>29</v>
      </c>
      <c r="AQ73" s="42" t="s">
        <v>29</v>
      </c>
      <c r="AR73" s="42" t="s">
        <v>29</v>
      </c>
      <c r="AS73" s="42" t="s">
        <v>29</v>
      </c>
      <c r="AT73" s="43" t="s">
        <v>29</v>
      </c>
    </row>
    <row r="74" spans="1:48" s="7" customFormat="1" ht="12.75" customHeight="1" x14ac:dyDescent="0.2">
      <c r="A74" s="38">
        <f>IF(A73=1000,2000,"")</f>
        <v>2000</v>
      </c>
      <c r="B74" s="38"/>
      <c r="C74" s="38"/>
      <c r="D74" s="27"/>
      <c r="E74" s="103"/>
      <c r="F74" s="21"/>
      <c r="G74" s="76" t="s">
        <v>29</v>
      </c>
      <c r="H74" s="76"/>
      <c r="I74" s="77" t="s">
        <v>29</v>
      </c>
      <c r="J74" s="76" t="s">
        <v>29</v>
      </c>
      <c r="K74" s="76" t="s">
        <v>29</v>
      </c>
      <c r="L74" s="76"/>
      <c r="M74" s="76"/>
      <c r="N74" s="78"/>
      <c r="O74" s="76"/>
      <c r="P74" s="76"/>
      <c r="Q74" s="76"/>
      <c r="R74" s="76"/>
      <c r="S74" s="76"/>
      <c r="T74" s="76" t="s">
        <v>29</v>
      </c>
      <c r="U74" s="29" t="s">
        <v>29</v>
      </c>
      <c r="V74" s="30"/>
      <c r="W74" s="30"/>
      <c r="X74" s="30"/>
      <c r="Y74" s="29"/>
      <c r="Z74" s="29"/>
      <c r="AA74" s="29"/>
      <c r="AB74" s="30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</row>
    <row r="75" spans="1:48" s="7" customFormat="1" ht="12.75" customHeight="1" x14ac:dyDescent="0.2">
      <c r="A75" s="38">
        <f>IF(A74=2000,2001,"")</f>
        <v>2001</v>
      </c>
      <c r="B75" s="38"/>
      <c r="C75" s="38"/>
      <c r="D75" s="27"/>
      <c r="E75" s="103"/>
      <c r="F75" s="36"/>
      <c r="G75" s="35" t="s">
        <v>29</v>
      </c>
      <c r="H75" s="29"/>
      <c r="I75" s="35" t="s">
        <v>29</v>
      </c>
      <c r="J75" s="44" t="s">
        <v>29</v>
      </c>
      <c r="K75" s="28" t="s">
        <v>29</v>
      </c>
      <c r="L75" s="28"/>
      <c r="M75" s="20"/>
      <c r="N75" s="20"/>
      <c r="O75" s="20"/>
      <c r="P75" s="29"/>
      <c r="Q75" s="29"/>
      <c r="R75" s="29"/>
      <c r="S75" s="35"/>
      <c r="T75" s="29" t="s">
        <v>29</v>
      </c>
      <c r="U75" s="29" t="s">
        <v>29</v>
      </c>
      <c r="V75" s="30"/>
      <c r="W75" s="30"/>
      <c r="X75" s="30"/>
      <c r="Y75" s="29"/>
      <c r="Z75" s="29"/>
      <c r="AA75" s="29"/>
      <c r="AB75" s="30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</row>
    <row r="76" spans="1:48" s="3" customFormat="1" x14ac:dyDescent="0.2">
      <c r="A76" s="94">
        <v>68</v>
      </c>
      <c r="B76" s="121" t="str">
        <f t="shared" ref="B76:B77" si="10">HYPERLINK("Haendler\"&amp;A76&amp;".jpg",""&amp;A76)</f>
        <v>68</v>
      </c>
      <c r="C76" s="121" t="str">
        <f t="shared" ref="C76:C77" si="11">HYPERLINK("http://www.diekommunikationsfabrik.de\2017\12_Dezember_2\Haendler\"&amp;B76&amp;".jpg",""&amp;B76)</f>
        <v>68</v>
      </c>
      <c r="D76" s="101" t="s">
        <v>57</v>
      </c>
      <c r="E76" s="102" t="s">
        <v>58</v>
      </c>
      <c r="F76" s="113"/>
      <c r="G76" s="110">
        <v>18190</v>
      </c>
      <c r="H76" s="107">
        <v>14990</v>
      </c>
      <c r="I76" s="114">
        <v>6.5970313358988453E-2</v>
      </c>
      <c r="J76" s="104">
        <v>3200</v>
      </c>
      <c r="K76" s="104">
        <v>2000</v>
      </c>
      <c r="L76" s="104"/>
      <c r="M76" s="112"/>
      <c r="N76" s="106"/>
      <c r="O76" s="104"/>
      <c r="P76" s="107"/>
      <c r="Q76" s="104"/>
      <c r="R76" s="104"/>
      <c r="S76" s="104"/>
      <c r="T76" s="104" t="s">
        <v>29</v>
      </c>
      <c r="U76" s="115"/>
      <c r="V76" s="116"/>
      <c r="W76" s="111" t="s">
        <v>91</v>
      </c>
      <c r="X76" s="111"/>
      <c r="Y76" s="111"/>
      <c r="Z76" s="111"/>
      <c r="AA76" s="117"/>
      <c r="AB76" s="117" t="s">
        <v>92</v>
      </c>
      <c r="AC76" s="117" t="s">
        <v>92</v>
      </c>
      <c r="AD76" s="111"/>
      <c r="AE76" s="118"/>
      <c r="AF76" s="105"/>
      <c r="AG76" s="108"/>
      <c r="AH76" s="108"/>
      <c r="AI76" s="108"/>
      <c r="AJ76" s="108"/>
      <c r="AK76" s="108" t="s">
        <v>92</v>
      </c>
      <c r="AL76" s="108"/>
      <c r="AM76" s="108"/>
      <c r="AN76" s="108"/>
      <c r="AO76" s="108"/>
      <c r="AP76" s="108"/>
      <c r="AQ76" s="108"/>
      <c r="AR76" s="108"/>
      <c r="AS76" s="108"/>
      <c r="AT76" s="109"/>
    </row>
    <row r="77" spans="1:48" s="100" customFormat="1" x14ac:dyDescent="0.2">
      <c r="A77" s="94">
        <v>82</v>
      </c>
      <c r="B77" s="121" t="str">
        <f t="shared" si="10"/>
        <v>82</v>
      </c>
      <c r="C77" s="121" t="str">
        <f t="shared" si="11"/>
        <v>82</v>
      </c>
      <c r="D77" s="101" t="s">
        <v>57</v>
      </c>
      <c r="E77" s="102" t="s">
        <v>58</v>
      </c>
      <c r="F77" s="113"/>
      <c r="G77" s="110">
        <v>18190</v>
      </c>
      <c r="H77" s="107">
        <v>14990</v>
      </c>
      <c r="I77" s="114">
        <v>6.5970313358988453E-2</v>
      </c>
      <c r="J77" s="104">
        <v>3200</v>
      </c>
      <c r="K77" s="104">
        <v>2000</v>
      </c>
      <c r="L77" s="104"/>
      <c r="M77" s="112"/>
      <c r="N77" s="106"/>
      <c r="O77" s="104"/>
      <c r="P77" s="107"/>
      <c r="Q77" s="104"/>
      <c r="R77" s="104"/>
      <c r="S77" s="104"/>
      <c r="T77" s="104" t="s">
        <v>29</v>
      </c>
      <c r="U77" s="115"/>
      <c r="V77" s="116"/>
      <c r="W77" s="111"/>
      <c r="X77" s="111"/>
      <c r="Y77" s="111"/>
      <c r="Z77" s="111"/>
      <c r="AA77" s="117"/>
      <c r="AB77" s="117"/>
      <c r="AC77" s="117"/>
      <c r="AD77" s="111"/>
      <c r="AE77" s="118"/>
      <c r="AF77" s="105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 t="s">
        <v>92</v>
      </c>
      <c r="AQ77" s="108"/>
      <c r="AR77" s="108"/>
      <c r="AS77" s="108"/>
      <c r="AT77" s="109"/>
    </row>
    <row r="78" spans="1:48" s="7" customFormat="1" ht="12.75" customHeight="1" x14ac:dyDescent="0.2">
      <c r="A78" s="38">
        <f>IF(SUM(A76:A77)&gt;0,1000,"")</f>
        <v>1000</v>
      </c>
      <c r="B78" s="38"/>
      <c r="C78" s="38"/>
      <c r="D78" s="45" t="s">
        <v>57</v>
      </c>
      <c r="E78" s="45" t="s">
        <v>58</v>
      </c>
      <c r="F78" s="26"/>
      <c r="G78" s="51">
        <v>18190</v>
      </c>
      <c r="H78" s="51">
        <v>14990</v>
      </c>
      <c r="I78" s="50">
        <v>6.5970313358988453E-2</v>
      </c>
      <c r="J78" s="51">
        <v>3200</v>
      </c>
      <c r="K78" s="51">
        <v>2000</v>
      </c>
      <c r="L78" s="51"/>
      <c r="M78" s="51" t="s">
        <v>29</v>
      </c>
      <c r="N78" s="52" t="s">
        <v>29</v>
      </c>
      <c r="O78" s="51" t="s">
        <v>29</v>
      </c>
      <c r="P78" s="51" t="s">
        <v>29</v>
      </c>
      <c r="Q78" s="51" t="s">
        <v>29</v>
      </c>
      <c r="R78" s="51" t="s">
        <v>29</v>
      </c>
      <c r="S78" s="51" t="s">
        <v>29</v>
      </c>
      <c r="T78" s="51" t="s">
        <v>29</v>
      </c>
      <c r="U78" s="39" t="s">
        <v>29</v>
      </c>
      <c r="V78" s="40"/>
      <c r="W78" s="40"/>
      <c r="X78" s="40"/>
      <c r="Y78" s="39"/>
      <c r="Z78" s="39"/>
      <c r="AA78" s="39"/>
      <c r="AB78" s="40"/>
      <c r="AC78" s="31"/>
      <c r="AD78" s="31"/>
      <c r="AE78" s="31"/>
      <c r="AF78" s="41" t="s">
        <v>29</v>
      </c>
      <c r="AG78" s="42" t="s">
        <v>29</v>
      </c>
      <c r="AH78" s="42" t="s">
        <v>29</v>
      </c>
      <c r="AI78" s="42" t="s">
        <v>29</v>
      </c>
      <c r="AJ78" s="42" t="s">
        <v>29</v>
      </c>
      <c r="AK78" s="42" t="s">
        <v>92</v>
      </c>
      <c r="AL78" s="42" t="s">
        <v>29</v>
      </c>
      <c r="AM78" s="42" t="s">
        <v>29</v>
      </c>
      <c r="AN78" s="42" t="s">
        <v>29</v>
      </c>
      <c r="AO78" s="42" t="s">
        <v>29</v>
      </c>
      <c r="AP78" s="42" t="s">
        <v>92</v>
      </c>
      <c r="AQ78" s="42" t="s">
        <v>29</v>
      </c>
      <c r="AR78" s="42" t="s">
        <v>29</v>
      </c>
      <c r="AS78" s="42" t="s">
        <v>29</v>
      </c>
      <c r="AT78" s="43" t="s">
        <v>29</v>
      </c>
    </row>
    <row r="79" spans="1:48" s="7" customFormat="1" ht="12.75" customHeight="1" x14ac:dyDescent="0.2">
      <c r="A79" s="38">
        <f>IF(SUM(A76:A77)&gt;0,2000,"")</f>
        <v>2000</v>
      </c>
      <c r="B79" s="38"/>
      <c r="C79" s="38"/>
      <c r="D79" s="27"/>
      <c r="E79" s="103"/>
      <c r="F79" s="21"/>
      <c r="G79" s="31" t="s">
        <v>29</v>
      </c>
      <c r="H79" s="31"/>
      <c r="I79" s="35" t="s">
        <v>29</v>
      </c>
      <c r="J79" s="31" t="s">
        <v>29</v>
      </c>
      <c r="K79" s="31" t="s">
        <v>29</v>
      </c>
      <c r="L79" s="31"/>
      <c r="M79" s="103"/>
      <c r="N79" s="103"/>
      <c r="O79" s="103"/>
      <c r="P79" s="103"/>
      <c r="Q79" s="103"/>
      <c r="R79" s="103"/>
      <c r="S79" s="103"/>
      <c r="T79" s="103" t="s">
        <v>29</v>
      </c>
      <c r="U79" s="29" t="s">
        <v>29</v>
      </c>
      <c r="V79" s="30"/>
      <c r="W79" s="30"/>
      <c r="X79" s="30"/>
      <c r="Y79" s="29"/>
      <c r="Z79" s="29"/>
      <c r="AA79" s="29"/>
      <c r="AB79" s="30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</row>
    <row r="80" spans="1:48" s="7" customFormat="1" ht="12.75" customHeight="1" x14ac:dyDescent="0.2">
      <c r="A80" s="38">
        <f>IF(SUM(A76:A77)&gt;0,2001,"")</f>
        <v>2001</v>
      </c>
      <c r="B80" s="38"/>
      <c r="C80" s="38"/>
      <c r="D80" s="27"/>
      <c r="E80" s="103"/>
      <c r="F80" s="36"/>
      <c r="G80" s="35" t="s">
        <v>29</v>
      </c>
      <c r="H80" s="29"/>
      <c r="I80" s="35" t="s">
        <v>29</v>
      </c>
      <c r="J80" s="44" t="s">
        <v>29</v>
      </c>
      <c r="K80" s="28" t="s">
        <v>29</v>
      </c>
      <c r="L80" s="28"/>
      <c r="M80" s="20"/>
      <c r="N80" s="20"/>
      <c r="O80" s="20"/>
      <c r="P80" s="29"/>
      <c r="Q80" s="29"/>
      <c r="R80" s="29"/>
      <c r="S80" s="35"/>
      <c r="T80" s="29" t="s">
        <v>29</v>
      </c>
      <c r="U80" s="29" t="s">
        <v>29</v>
      </c>
      <c r="V80" s="30"/>
      <c r="W80" s="30"/>
      <c r="X80" s="30"/>
      <c r="Y80" s="29"/>
      <c r="Z80" s="29"/>
      <c r="AA80" s="29"/>
      <c r="AB80" s="30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</row>
    <row r="81" spans="1:46" s="3" customFormat="1" x14ac:dyDescent="0.2">
      <c r="A81" s="94">
        <v>39</v>
      </c>
      <c r="B81" s="121" t="str">
        <f>HYPERLINK("Haendler\"&amp;A81&amp;".jpg",""&amp;A81)</f>
        <v>39</v>
      </c>
      <c r="C81" s="121" t="str">
        <f>HYPERLINK("http://www.diekommunikationsfabrik.de\2017\12_Dezember_2\Haendler\"&amp;B81&amp;".jpg",""&amp;B81)</f>
        <v>39</v>
      </c>
      <c r="D81" s="101" t="s">
        <v>59</v>
      </c>
      <c r="E81" s="102" t="s">
        <v>60</v>
      </c>
      <c r="F81" s="113"/>
      <c r="G81" s="110" t="s">
        <v>29</v>
      </c>
      <c r="H81" s="107"/>
      <c r="I81" s="114" t="s">
        <v>29</v>
      </c>
      <c r="J81" s="104" t="s">
        <v>29</v>
      </c>
      <c r="K81" s="104">
        <v>5000</v>
      </c>
      <c r="L81" s="104"/>
      <c r="M81" s="112"/>
      <c r="N81" s="106"/>
      <c r="O81" s="104"/>
      <c r="P81" s="107"/>
      <c r="Q81" s="104"/>
      <c r="R81" s="104"/>
      <c r="S81" s="104"/>
      <c r="T81" s="104" t="s">
        <v>29</v>
      </c>
      <c r="U81" s="115"/>
      <c r="V81" s="116"/>
      <c r="W81" s="111" t="s">
        <v>91</v>
      </c>
      <c r="X81" s="111"/>
      <c r="Y81" s="111"/>
      <c r="Z81" s="111"/>
      <c r="AA81" s="117"/>
      <c r="AB81" s="117"/>
      <c r="AC81" s="117"/>
      <c r="AD81" s="111" t="s">
        <v>96</v>
      </c>
      <c r="AE81" s="118"/>
      <c r="AF81" s="105"/>
      <c r="AG81" s="108"/>
      <c r="AH81" s="108" t="s">
        <v>92</v>
      </c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9"/>
    </row>
    <row r="82" spans="1:46" s="103" customFormat="1" ht="12.75" customHeight="1" x14ac:dyDescent="0.2">
      <c r="A82" s="38">
        <f>IF(SUM(A81:A81)&gt;0,1000,"")</f>
        <v>1000</v>
      </c>
      <c r="B82" s="38"/>
      <c r="C82" s="38"/>
      <c r="D82" s="45" t="s">
        <v>59</v>
      </c>
      <c r="E82" s="45" t="s">
        <v>60</v>
      </c>
      <c r="F82" s="26"/>
      <c r="G82" s="51" t="s">
        <v>29</v>
      </c>
      <c r="H82" s="51" t="s">
        <v>29</v>
      </c>
      <c r="I82" s="50" t="s">
        <v>29</v>
      </c>
      <c r="J82" s="51" t="s">
        <v>29</v>
      </c>
      <c r="K82" s="51">
        <v>5000</v>
      </c>
      <c r="L82" s="51"/>
      <c r="M82" s="51" t="s">
        <v>29</v>
      </c>
      <c r="N82" s="52" t="s">
        <v>29</v>
      </c>
      <c r="O82" s="51" t="s">
        <v>29</v>
      </c>
      <c r="P82" s="51" t="s">
        <v>29</v>
      </c>
      <c r="Q82" s="51" t="s">
        <v>29</v>
      </c>
      <c r="R82" s="51" t="s">
        <v>29</v>
      </c>
      <c r="S82" s="51" t="s">
        <v>29</v>
      </c>
      <c r="T82" s="51" t="s">
        <v>29</v>
      </c>
      <c r="U82" s="39" t="s">
        <v>29</v>
      </c>
      <c r="V82" s="40"/>
      <c r="W82" s="40"/>
      <c r="X82" s="40"/>
      <c r="Y82" s="39"/>
      <c r="Z82" s="39"/>
      <c r="AA82" s="39"/>
      <c r="AB82" s="40"/>
      <c r="AC82" s="31"/>
      <c r="AD82" s="31"/>
      <c r="AE82" s="31"/>
      <c r="AF82" s="41" t="s">
        <v>29</v>
      </c>
      <c r="AG82" s="42" t="s">
        <v>29</v>
      </c>
      <c r="AH82" s="42" t="s">
        <v>92</v>
      </c>
      <c r="AI82" s="42" t="s">
        <v>29</v>
      </c>
      <c r="AJ82" s="42" t="s">
        <v>29</v>
      </c>
      <c r="AK82" s="42" t="s">
        <v>29</v>
      </c>
      <c r="AL82" s="42" t="s">
        <v>29</v>
      </c>
      <c r="AM82" s="42" t="s">
        <v>29</v>
      </c>
      <c r="AN82" s="42" t="s">
        <v>29</v>
      </c>
      <c r="AO82" s="42" t="s">
        <v>29</v>
      </c>
      <c r="AP82" s="42" t="s">
        <v>29</v>
      </c>
      <c r="AQ82" s="42" t="s">
        <v>29</v>
      </c>
      <c r="AR82" s="42" t="s">
        <v>29</v>
      </c>
      <c r="AS82" s="42" t="s">
        <v>29</v>
      </c>
      <c r="AT82" s="43" t="s">
        <v>29</v>
      </c>
    </row>
    <row r="83" spans="1:46" s="103" customFormat="1" ht="12.75" customHeight="1" x14ac:dyDescent="0.2">
      <c r="A83" s="38"/>
      <c r="B83" s="38"/>
      <c r="C83" s="38"/>
      <c r="D83" s="27"/>
      <c r="F83" s="21"/>
      <c r="G83" s="31"/>
      <c r="H83" s="31"/>
      <c r="I83" s="35"/>
      <c r="J83" s="31"/>
      <c r="K83" s="31"/>
      <c r="L83" s="31"/>
      <c r="U83" s="29"/>
      <c r="V83" s="30"/>
      <c r="W83" s="30"/>
      <c r="X83" s="30"/>
      <c r="Y83" s="29"/>
      <c r="Z83" s="29"/>
      <c r="AA83" s="29"/>
      <c r="AB83" s="30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</row>
    <row r="84" spans="1:46" s="103" customFormat="1" ht="12.75" customHeight="1" x14ac:dyDescent="0.2">
      <c r="A84" s="38"/>
      <c r="B84" s="38"/>
      <c r="C84" s="38"/>
      <c r="D84" s="27"/>
      <c r="F84" s="36"/>
      <c r="G84" s="35"/>
      <c r="H84" s="29"/>
      <c r="I84" s="35"/>
      <c r="J84" s="44"/>
      <c r="K84" s="28"/>
      <c r="L84" s="28"/>
      <c r="M84" s="20"/>
      <c r="N84" s="20"/>
      <c r="O84" s="20"/>
      <c r="P84" s="29"/>
      <c r="Q84" s="29"/>
      <c r="R84" s="29"/>
      <c r="S84" s="35"/>
      <c r="T84" s="29"/>
      <c r="U84" s="29"/>
      <c r="V84" s="30"/>
      <c r="W84" s="30"/>
      <c r="X84" s="30"/>
      <c r="Y84" s="29"/>
      <c r="Z84" s="29"/>
      <c r="AA84" s="29"/>
      <c r="AB84" s="30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</row>
    <row r="85" spans="1:46" s="3" customFormat="1" x14ac:dyDescent="0.2">
      <c r="A85" s="94">
        <v>39</v>
      </c>
      <c r="B85" s="121" t="str">
        <f>HYPERLINK("Haendler\"&amp;A85&amp;".jpg",""&amp;A85)</f>
        <v>39</v>
      </c>
      <c r="C85" s="121" t="str">
        <f>HYPERLINK("http://www.diekommunikationsfabrik.de\2017\12_Dezember_2\Haendler\"&amp;B85&amp;".jpg",""&amp;B85)</f>
        <v>39</v>
      </c>
      <c r="D85" s="101" t="s">
        <v>59</v>
      </c>
      <c r="E85" s="102" t="s">
        <v>78</v>
      </c>
      <c r="F85" s="113"/>
      <c r="G85" s="110" t="s">
        <v>29</v>
      </c>
      <c r="H85" s="107"/>
      <c r="I85" s="114" t="s">
        <v>29</v>
      </c>
      <c r="J85" s="104" t="s">
        <v>29</v>
      </c>
      <c r="K85" s="104">
        <v>5000</v>
      </c>
      <c r="L85" s="104"/>
      <c r="M85" s="112"/>
      <c r="N85" s="106"/>
      <c r="O85" s="104"/>
      <c r="P85" s="107"/>
      <c r="Q85" s="104"/>
      <c r="R85" s="104"/>
      <c r="S85" s="104"/>
      <c r="T85" s="104" t="s">
        <v>29</v>
      </c>
      <c r="U85" s="115"/>
      <c r="V85" s="116"/>
      <c r="W85" s="111" t="s">
        <v>91</v>
      </c>
      <c r="X85" s="111"/>
      <c r="Y85" s="111"/>
      <c r="Z85" s="111"/>
      <c r="AA85" s="117"/>
      <c r="AB85" s="117"/>
      <c r="AC85" s="117"/>
      <c r="AD85" s="111" t="s">
        <v>96</v>
      </c>
      <c r="AE85" s="118"/>
      <c r="AF85" s="105"/>
      <c r="AG85" s="108"/>
      <c r="AH85" s="108" t="s">
        <v>92</v>
      </c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9"/>
    </row>
    <row r="86" spans="1:46" s="103" customFormat="1" ht="12.75" customHeight="1" x14ac:dyDescent="0.2">
      <c r="A86" s="38">
        <f>IF(SUM(A85:A85)&gt;0,1000,"")</f>
        <v>1000</v>
      </c>
      <c r="B86" s="38"/>
      <c r="C86" s="38"/>
      <c r="D86" s="45" t="s">
        <v>59</v>
      </c>
      <c r="E86" s="45" t="s">
        <v>78</v>
      </c>
      <c r="F86" s="26"/>
      <c r="G86" s="51" t="s">
        <v>29</v>
      </c>
      <c r="H86" s="51" t="s">
        <v>29</v>
      </c>
      <c r="I86" s="50" t="s">
        <v>29</v>
      </c>
      <c r="J86" s="51" t="s">
        <v>29</v>
      </c>
      <c r="K86" s="51">
        <v>5000</v>
      </c>
      <c r="L86" s="51"/>
      <c r="M86" s="51" t="s">
        <v>29</v>
      </c>
      <c r="N86" s="52" t="s">
        <v>29</v>
      </c>
      <c r="O86" s="51" t="s">
        <v>29</v>
      </c>
      <c r="P86" s="51" t="s">
        <v>29</v>
      </c>
      <c r="Q86" s="51" t="s">
        <v>29</v>
      </c>
      <c r="R86" s="51" t="s">
        <v>29</v>
      </c>
      <c r="S86" s="51" t="s">
        <v>29</v>
      </c>
      <c r="T86" s="51" t="s">
        <v>29</v>
      </c>
      <c r="U86" s="39" t="s">
        <v>29</v>
      </c>
      <c r="V86" s="40"/>
      <c r="W86" s="40"/>
      <c r="X86" s="40"/>
      <c r="Y86" s="39"/>
      <c r="Z86" s="39"/>
      <c r="AA86" s="39"/>
      <c r="AB86" s="40"/>
      <c r="AC86" s="31"/>
      <c r="AD86" s="31"/>
      <c r="AE86" s="31"/>
      <c r="AF86" s="41" t="s">
        <v>29</v>
      </c>
      <c r="AG86" s="42" t="s">
        <v>29</v>
      </c>
      <c r="AH86" s="42" t="s">
        <v>92</v>
      </c>
      <c r="AI86" s="42" t="s">
        <v>29</v>
      </c>
      <c r="AJ86" s="42" t="s">
        <v>29</v>
      </c>
      <c r="AK86" s="42" t="s">
        <v>29</v>
      </c>
      <c r="AL86" s="42" t="s">
        <v>29</v>
      </c>
      <c r="AM86" s="42" t="s">
        <v>29</v>
      </c>
      <c r="AN86" s="42" t="s">
        <v>29</v>
      </c>
      <c r="AO86" s="42" t="s">
        <v>29</v>
      </c>
      <c r="AP86" s="42" t="s">
        <v>29</v>
      </c>
      <c r="AQ86" s="42" t="s">
        <v>29</v>
      </c>
      <c r="AR86" s="42" t="s">
        <v>29</v>
      </c>
      <c r="AS86" s="42" t="s">
        <v>29</v>
      </c>
      <c r="AT86" s="43" t="s">
        <v>29</v>
      </c>
    </row>
    <row r="87" spans="1:46" s="103" customFormat="1" ht="12.75" customHeight="1" x14ac:dyDescent="0.2">
      <c r="A87" s="38"/>
      <c r="B87" s="38"/>
      <c r="C87" s="38"/>
      <c r="D87" s="27"/>
      <c r="F87" s="21"/>
      <c r="G87" s="31"/>
      <c r="H87" s="31"/>
      <c r="I87" s="35"/>
      <c r="J87" s="31"/>
      <c r="K87" s="31"/>
      <c r="L87" s="31"/>
      <c r="U87" s="29"/>
      <c r="V87" s="30"/>
      <c r="W87" s="30"/>
      <c r="X87" s="30"/>
      <c r="Y87" s="29"/>
      <c r="Z87" s="29"/>
      <c r="AA87" s="29"/>
      <c r="AB87" s="30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</row>
    <row r="88" spans="1:46" s="103" customFormat="1" ht="12.75" customHeight="1" x14ac:dyDescent="0.2">
      <c r="A88" s="38"/>
      <c r="B88" s="38"/>
      <c r="C88" s="38"/>
      <c r="D88" s="27"/>
      <c r="F88" s="36"/>
      <c r="G88" s="35"/>
      <c r="H88" s="29"/>
      <c r="I88" s="35"/>
      <c r="J88" s="44"/>
      <c r="K88" s="28"/>
      <c r="L88" s="28"/>
      <c r="M88" s="20"/>
      <c r="N88" s="20"/>
      <c r="O88" s="20"/>
      <c r="P88" s="29"/>
      <c r="Q88" s="29"/>
      <c r="R88" s="29"/>
      <c r="S88" s="35"/>
      <c r="T88" s="29"/>
      <c r="U88" s="29"/>
      <c r="V88" s="30"/>
      <c r="W88" s="30"/>
      <c r="X88" s="30"/>
      <c r="Y88" s="29"/>
      <c r="Z88" s="29"/>
      <c r="AA88" s="29"/>
      <c r="AB88" s="30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</row>
    <row r="89" spans="1:46" s="103" customFormat="1" ht="12.75" customHeight="1" x14ac:dyDescent="0.2">
      <c r="A89" s="38">
        <f>IF(A82=1000,IF(A86=1000,1000,""),"")</f>
        <v>1000</v>
      </c>
      <c r="B89" s="38"/>
      <c r="C89" s="38"/>
      <c r="D89" s="45" t="s">
        <v>59</v>
      </c>
      <c r="E89" s="45" t="s">
        <v>85</v>
      </c>
      <c r="F89" s="26"/>
      <c r="G89" s="51" t="s">
        <v>29</v>
      </c>
      <c r="H89" s="51" t="s">
        <v>29</v>
      </c>
      <c r="I89" s="50" t="s">
        <v>29</v>
      </c>
      <c r="J89" s="51" t="s">
        <v>29</v>
      </c>
      <c r="K89" s="51">
        <v>5000</v>
      </c>
      <c r="L89" s="51" t="s">
        <v>29</v>
      </c>
      <c r="M89" s="51" t="s">
        <v>29</v>
      </c>
      <c r="N89" s="52" t="s">
        <v>29</v>
      </c>
      <c r="O89" s="51" t="s">
        <v>29</v>
      </c>
      <c r="P89" s="51" t="s">
        <v>29</v>
      </c>
      <c r="Q89" s="51" t="s">
        <v>29</v>
      </c>
      <c r="R89" s="51" t="s">
        <v>29</v>
      </c>
      <c r="S89" s="51" t="s">
        <v>29</v>
      </c>
      <c r="T89" s="51" t="s">
        <v>29</v>
      </c>
      <c r="U89" s="29"/>
      <c r="V89" s="30"/>
      <c r="W89" s="30"/>
      <c r="X89" s="30"/>
      <c r="Y89" s="29"/>
      <c r="Z89" s="29"/>
      <c r="AA89" s="29"/>
      <c r="AB89" s="30"/>
      <c r="AC89" s="31"/>
      <c r="AD89" s="31"/>
      <c r="AE89" s="31"/>
      <c r="AF89" s="41" t="s">
        <v>29</v>
      </c>
      <c r="AG89" s="42" t="s">
        <v>29</v>
      </c>
      <c r="AH89" s="42" t="s">
        <v>92</v>
      </c>
      <c r="AI89" s="42" t="s">
        <v>29</v>
      </c>
      <c r="AJ89" s="42" t="s">
        <v>29</v>
      </c>
      <c r="AK89" s="42" t="s">
        <v>29</v>
      </c>
      <c r="AL89" s="42" t="s">
        <v>29</v>
      </c>
      <c r="AM89" s="42" t="s">
        <v>29</v>
      </c>
      <c r="AN89" s="42" t="s">
        <v>29</v>
      </c>
      <c r="AO89" s="42" t="s">
        <v>29</v>
      </c>
      <c r="AP89" s="42" t="s">
        <v>29</v>
      </c>
      <c r="AQ89" s="42" t="s">
        <v>29</v>
      </c>
      <c r="AR89" s="42" t="s">
        <v>29</v>
      </c>
      <c r="AS89" s="42" t="s">
        <v>29</v>
      </c>
      <c r="AT89" s="43" t="s">
        <v>29</v>
      </c>
    </row>
    <row r="90" spans="1:46" s="103" customFormat="1" ht="12.75" customHeight="1" x14ac:dyDescent="0.2">
      <c r="A90" s="38"/>
      <c r="B90" s="38"/>
      <c r="C90" s="38"/>
      <c r="D90" s="27"/>
      <c r="F90" s="21"/>
      <c r="G90" s="31"/>
      <c r="H90" s="31"/>
      <c r="I90" s="35"/>
      <c r="J90" s="31"/>
      <c r="K90" s="31"/>
      <c r="L90" s="31"/>
      <c r="U90" s="29"/>
      <c r="V90" s="30"/>
      <c r="W90" s="30"/>
      <c r="X90" s="30"/>
      <c r="Y90" s="29"/>
      <c r="Z90" s="29"/>
      <c r="AA90" s="29"/>
      <c r="AB90" s="30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</row>
    <row r="91" spans="1:46" s="103" customFormat="1" ht="12.75" customHeight="1" x14ac:dyDescent="0.2">
      <c r="A91" s="38"/>
      <c r="B91" s="38"/>
      <c r="C91" s="38"/>
      <c r="D91" s="27"/>
      <c r="F91" s="36"/>
      <c r="G91" s="35"/>
      <c r="H91" s="29"/>
      <c r="I91" s="35"/>
      <c r="J91" s="44"/>
      <c r="K91" s="28"/>
      <c r="L91" s="28"/>
      <c r="M91" s="20"/>
      <c r="N91" s="20"/>
      <c r="O91" s="20"/>
      <c r="P91" s="29"/>
      <c r="Q91" s="29"/>
      <c r="R91" s="29"/>
      <c r="S91" s="35"/>
      <c r="T91" s="29"/>
      <c r="U91" s="29"/>
      <c r="V91" s="30"/>
      <c r="W91" s="30"/>
      <c r="X91" s="30"/>
      <c r="Y91" s="29"/>
      <c r="Z91" s="29"/>
      <c r="AA91" s="29"/>
      <c r="AB91" s="30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</row>
    <row r="92" spans="1:46" s="3" customFormat="1" x14ac:dyDescent="0.2">
      <c r="A92" s="94">
        <v>37</v>
      </c>
      <c r="B92" s="121" t="str">
        <f>HYPERLINK("Haendler\"&amp;A92&amp;".jpg",""&amp;A92)</f>
        <v>37</v>
      </c>
      <c r="C92" s="121" t="str">
        <f>HYPERLINK("http://www.diekommunikationsfabrik.de\2017\12_Dezember_2\Haendler\"&amp;B92&amp;".jpg",""&amp;B92)</f>
        <v>37</v>
      </c>
      <c r="D92" s="101" t="s">
        <v>61</v>
      </c>
      <c r="E92" s="102" t="s">
        <v>62</v>
      </c>
      <c r="F92" s="113"/>
      <c r="G92" s="110" t="s">
        <v>29</v>
      </c>
      <c r="H92" s="107"/>
      <c r="I92" s="114" t="s">
        <v>29</v>
      </c>
      <c r="J92" s="104" t="s">
        <v>29</v>
      </c>
      <c r="K92" s="104">
        <v>5000</v>
      </c>
      <c r="L92" s="104"/>
      <c r="M92" s="112"/>
      <c r="N92" s="106"/>
      <c r="O92" s="104"/>
      <c r="P92" s="107"/>
      <c r="Q92" s="104"/>
      <c r="R92" s="104"/>
      <c r="S92" s="104"/>
      <c r="T92" s="104" t="s">
        <v>29</v>
      </c>
      <c r="U92" s="115"/>
      <c r="V92" s="116"/>
      <c r="W92" s="111" t="s">
        <v>91</v>
      </c>
      <c r="X92" s="111"/>
      <c r="Y92" s="111"/>
      <c r="Z92" s="111"/>
      <c r="AA92" s="117"/>
      <c r="AB92" s="117"/>
      <c r="AC92" s="117"/>
      <c r="AD92" s="111" t="s">
        <v>96</v>
      </c>
      <c r="AE92" s="118"/>
      <c r="AF92" s="105"/>
      <c r="AG92" s="108"/>
      <c r="AH92" s="108" t="s">
        <v>92</v>
      </c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9"/>
    </row>
    <row r="93" spans="1:46" s="7" customFormat="1" ht="12.75" customHeight="1" x14ac:dyDescent="0.2">
      <c r="A93" s="38">
        <f>IF(SUM(A92:A92)&gt;0,1000,"")</f>
        <v>1000</v>
      </c>
      <c r="B93" s="38"/>
      <c r="C93" s="38"/>
      <c r="D93" s="45" t="s">
        <v>61</v>
      </c>
      <c r="E93" s="45" t="s">
        <v>62</v>
      </c>
      <c r="F93" s="26"/>
      <c r="G93" s="51" t="s">
        <v>29</v>
      </c>
      <c r="H93" s="51" t="s">
        <v>29</v>
      </c>
      <c r="I93" s="50" t="s">
        <v>29</v>
      </c>
      <c r="J93" s="51" t="s">
        <v>29</v>
      </c>
      <c r="K93" s="51">
        <v>5000</v>
      </c>
      <c r="L93" s="51"/>
      <c r="M93" s="51" t="s">
        <v>29</v>
      </c>
      <c r="N93" s="52" t="s">
        <v>29</v>
      </c>
      <c r="O93" s="51" t="s">
        <v>29</v>
      </c>
      <c r="P93" s="51" t="s">
        <v>29</v>
      </c>
      <c r="Q93" s="51" t="s">
        <v>29</v>
      </c>
      <c r="R93" s="51" t="s">
        <v>29</v>
      </c>
      <c r="S93" s="51" t="s">
        <v>29</v>
      </c>
      <c r="T93" s="51" t="s">
        <v>29</v>
      </c>
      <c r="U93" s="39" t="s">
        <v>29</v>
      </c>
      <c r="V93" s="40"/>
      <c r="W93" s="40"/>
      <c r="X93" s="40"/>
      <c r="Y93" s="39"/>
      <c r="Z93" s="39"/>
      <c r="AA93" s="39"/>
      <c r="AB93" s="40"/>
      <c r="AC93" s="31"/>
      <c r="AD93" s="31"/>
      <c r="AE93" s="31"/>
      <c r="AF93" s="41" t="s">
        <v>29</v>
      </c>
      <c r="AG93" s="42" t="s">
        <v>29</v>
      </c>
      <c r="AH93" s="42" t="s">
        <v>92</v>
      </c>
      <c r="AI93" s="42" t="s">
        <v>29</v>
      </c>
      <c r="AJ93" s="42" t="s">
        <v>29</v>
      </c>
      <c r="AK93" s="42" t="s">
        <v>29</v>
      </c>
      <c r="AL93" s="42" t="s">
        <v>29</v>
      </c>
      <c r="AM93" s="42" t="s">
        <v>29</v>
      </c>
      <c r="AN93" s="42" t="s">
        <v>29</v>
      </c>
      <c r="AO93" s="42" t="s">
        <v>29</v>
      </c>
      <c r="AP93" s="42" t="s">
        <v>29</v>
      </c>
      <c r="AQ93" s="42" t="s">
        <v>29</v>
      </c>
      <c r="AR93" s="42" t="s">
        <v>29</v>
      </c>
      <c r="AS93" s="42" t="s">
        <v>29</v>
      </c>
      <c r="AT93" s="43" t="s">
        <v>29</v>
      </c>
    </row>
    <row r="94" spans="1:46" s="7" customFormat="1" ht="12.75" customHeight="1" x14ac:dyDescent="0.2">
      <c r="A94" s="38">
        <f>IF(SUM(A92:A92)&gt;0,2000,"")</f>
        <v>2000</v>
      </c>
      <c r="B94" s="38"/>
      <c r="C94" s="38"/>
      <c r="D94" s="27"/>
      <c r="E94" s="103"/>
      <c r="F94" s="21"/>
      <c r="G94" s="31" t="s">
        <v>29</v>
      </c>
      <c r="H94" s="31"/>
      <c r="I94" s="35" t="s">
        <v>29</v>
      </c>
      <c r="J94" s="31" t="s">
        <v>29</v>
      </c>
      <c r="K94" s="31" t="s">
        <v>29</v>
      </c>
      <c r="L94" s="31"/>
      <c r="M94" s="103"/>
      <c r="N94" s="103"/>
      <c r="O94" s="103"/>
      <c r="P94" s="103"/>
      <c r="Q94" s="103"/>
      <c r="R94" s="103"/>
      <c r="S94" s="103"/>
      <c r="T94" s="103" t="s">
        <v>29</v>
      </c>
      <c r="U94" s="29" t="s">
        <v>29</v>
      </c>
      <c r="V94" s="30"/>
      <c r="W94" s="30"/>
      <c r="X94" s="30"/>
      <c r="Y94" s="29"/>
      <c r="Z94" s="29"/>
      <c r="AA94" s="29"/>
      <c r="AB94" s="30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</row>
    <row r="95" spans="1:46" s="7" customFormat="1" ht="12.75" customHeight="1" x14ac:dyDescent="0.2">
      <c r="A95" s="38">
        <f>IF(SUM(A92:A92)&gt;0,2001,"")</f>
        <v>2001</v>
      </c>
      <c r="B95" s="38"/>
      <c r="C95" s="38"/>
      <c r="D95" s="27"/>
      <c r="E95" s="103"/>
      <c r="F95" s="36"/>
      <c r="G95" s="35" t="s">
        <v>29</v>
      </c>
      <c r="H95" s="29"/>
      <c r="I95" s="35" t="s">
        <v>29</v>
      </c>
      <c r="J95" s="44" t="s">
        <v>29</v>
      </c>
      <c r="K95" s="28" t="s">
        <v>29</v>
      </c>
      <c r="L95" s="28"/>
      <c r="M95" s="20"/>
      <c r="N95" s="20"/>
      <c r="O95" s="20"/>
      <c r="P95" s="29"/>
      <c r="Q95" s="29"/>
      <c r="R95" s="29"/>
      <c r="S95" s="35"/>
      <c r="T95" s="29" t="s">
        <v>29</v>
      </c>
      <c r="U95" s="29" t="s">
        <v>29</v>
      </c>
      <c r="V95" s="30"/>
      <c r="W95" s="30"/>
      <c r="X95" s="30"/>
      <c r="Y95" s="29"/>
      <c r="Z95" s="29"/>
      <c r="AA95" s="29"/>
      <c r="AB95" s="30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</row>
    <row r="96" spans="1:46" s="100" customFormat="1" x14ac:dyDescent="0.2">
      <c r="A96" s="94">
        <v>22</v>
      </c>
      <c r="B96" s="121" t="str">
        <f t="shared" ref="B96:B98" si="12">HYPERLINK("Haendler\"&amp;A96&amp;".jpg",""&amp;A96)</f>
        <v>22</v>
      </c>
      <c r="C96" s="121" t="str">
        <f t="shared" ref="C96:C98" si="13">HYPERLINK("http://www.diekommunikationsfabrik.de\2017\12_Dezember_2\Haendler\"&amp;B96&amp;".jpg",""&amp;B96)</f>
        <v>22</v>
      </c>
      <c r="D96" s="101" t="s">
        <v>61</v>
      </c>
      <c r="E96" s="102" t="s">
        <v>63</v>
      </c>
      <c r="F96" s="113"/>
      <c r="G96" s="110">
        <v>19250</v>
      </c>
      <c r="H96" s="107">
        <v>11690</v>
      </c>
      <c r="I96" s="114">
        <v>0.13298701298701299</v>
      </c>
      <c r="J96" s="104">
        <v>7560</v>
      </c>
      <c r="K96" s="104">
        <v>5000</v>
      </c>
      <c r="L96" s="104"/>
      <c r="M96" s="112" t="s">
        <v>90</v>
      </c>
      <c r="N96" s="106"/>
      <c r="O96" s="104">
        <v>1.0000000000000001E-5</v>
      </c>
      <c r="P96" s="107">
        <v>49</v>
      </c>
      <c r="Q96" s="104">
        <v>24</v>
      </c>
      <c r="R96" s="104">
        <v>10000</v>
      </c>
      <c r="S96" s="104"/>
      <c r="T96" s="104" t="s">
        <v>29</v>
      </c>
      <c r="U96" s="115">
        <v>0.9366037730458221</v>
      </c>
      <c r="V96" s="116"/>
      <c r="W96" s="111" t="s">
        <v>91</v>
      </c>
      <c r="X96" s="111"/>
      <c r="Y96" s="111"/>
      <c r="Z96" s="111"/>
      <c r="AA96" s="117"/>
      <c r="AB96" s="117"/>
      <c r="AC96" s="117"/>
      <c r="AD96" s="111" t="s">
        <v>96</v>
      </c>
      <c r="AE96" s="118"/>
      <c r="AF96" s="105"/>
      <c r="AG96" s="108"/>
      <c r="AH96" s="108"/>
      <c r="AI96" s="108"/>
      <c r="AJ96" s="108"/>
      <c r="AK96" s="108" t="s">
        <v>92</v>
      </c>
      <c r="AL96" s="108"/>
      <c r="AM96" s="108"/>
      <c r="AN96" s="108"/>
      <c r="AO96" s="108"/>
      <c r="AP96" s="108"/>
      <c r="AQ96" s="108"/>
      <c r="AR96" s="108"/>
      <c r="AS96" s="108"/>
      <c r="AT96" s="109"/>
    </row>
    <row r="97" spans="1:46" s="7" customFormat="1" x14ac:dyDescent="0.2">
      <c r="A97" s="94">
        <v>37</v>
      </c>
      <c r="B97" s="121" t="str">
        <f t="shared" si="12"/>
        <v>37</v>
      </c>
      <c r="C97" s="121" t="str">
        <f t="shared" si="13"/>
        <v>37</v>
      </c>
      <c r="D97" s="4" t="s">
        <v>61</v>
      </c>
      <c r="E97" s="5" t="s">
        <v>63</v>
      </c>
      <c r="F97" s="113"/>
      <c r="G97" s="110" t="s">
        <v>29</v>
      </c>
      <c r="H97" s="107"/>
      <c r="I97" s="114" t="s">
        <v>29</v>
      </c>
      <c r="J97" s="104"/>
      <c r="K97" s="104">
        <v>5000</v>
      </c>
      <c r="L97" s="104"/>
      <c r="M97" s="112"/>
      <c r="N97" s="106"/>
      <c r="O97" s="104"/>
      <c r="P97" s="107"/>
      <c r="Q97" s="104"/>
      <c r="R97" s="104"/>
      <c r="S97" s="104"/>
      <c r="T97" s="104" t="s">
        <v>29</v>
      </c>
      <c r="U97" s="115" t="s">
        <v>29</v>
      </c>
      <c r="V97" s="116"/>
      <c r="W97" s="111" t="s">
        <v>91</v>
      </c>
      <c r="X97" s="111"/>
      <c r="Y97" s="111"/>
      <c r="Z97" s="111"/>
      <c r="AA97" s="117"/>
      <c r="AB97" s="117"/>
      <c r="AC97" s="117"/>
      <c r="AD97" s="111" t="s">
        <v>96</v>
      </c>
      <c r="AE97" s="118"/>
      <c r="AF97" s="105"/>
      <c r="AG97" s="108"/>
      <c r="AH97" s="108" t="s">
        <v>92</v>
      </c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9"/>
    </row>
    <row r="98" spans="1:46" s="7" customFormat="1" x14ac:dyDescent="0.2">
      <c r="A98" s="94">
        <v>67</v>
      </c>
      <c r="B98" s="121" t="str">
        <f t="shared" si="12"/>
        <v>67</v>
      </c>
      <c r="C98" s="121" t="str">
        <f t="shared" si="13"/>
        <v>67</v>
      </c>
      <c r="D98" s="4" t="s">
        <v>61</v>
      </c>
      <c r="E98" s="102" t="s">
        <v>63</v>
      </c>
      <c r="F98" s="113"/>
      <c r="G98" s="110">
        <v>32690</v>
      </c>
      <c r="H98" s="107"/>
      <c r="I98" s="114" t="s">
        <v>29</v>
      </c>
      <c r="J98" s="104" t="s">
        <v>29</v>
      </c>
      <c r="K98" s="104">
        <v>5000</v>
      </c>
      <c r="L98" s="104"/>
      <c r="M98" s="112" t="s">
        <v>90</v>
      </c>
      <c r="N98" s="106"/>
      <c r="O98" s="104">
        <v>1E-4</v>
      </c>
      <c r="P98" s="107">
        <v>179</v>
      </c>
      <c r="Q98" s="104">
        <v>36</v>
      </c>
      <c r="R98" s="104">
        <v>10000</v>
      </c>
      <c r="S98" s="104"/>
      <c r="T98" s="104" t="s">
        <v>29</v>
      </c>
      <c r="U98" s="115">
        <v>0.79856204751484838</v>
      </c>
      <c r="V98" s="116"/>
      <c r="W98" s="111" t="s">
        <v>91</v>
      </c>
      <c r="X98" s="111"/>
      <c r="Y98" s="111"/>
      <c r="Z98" s="111"/>
      <c r="AA98" s="117"/>
      <c r="AB98" s="117"/>
      <c r="AC98" s="117"/>
      <c r="AD98" s="111" t="s">
        <v>96</v>
      </c>
      <c r="AE98" s="118"/>
      <c r="AF98" s="105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 t="s">
        <v>92</v>
      </c>
      <c r="AT98" s="109"/>
    </row>
    <row r="99" spans="1:46" s="7" customFormat="1" ht="12.75" customHeight="1" x14ac:dyDescent="0.2">
      <c r="A99" s="38">
        <f>IF(SUM(A96:A98)&gt;0,1000,"")</f>
        <v>1000</v>
      </c>
      <c r="B99" s="38"/>
      <c r="C99" s="38"/>
      <c r="D99" s="45" t="s">
        <v>61</v>
      </c>
      <c r="E99" s="45" t="s">
        <v>63</v>
      </c>
      <c r="F99" s="26"/>
      <c r="G99" s="51">
        <v>25970</v>
      </c>
      <c r="H99" s="51">
        <v>11690</v>
      </c>
      <c r="I99" s="50">
        <v>0.13298701298701299</v>
      </c>
      <c r="J99" s="51">
        <v>7560</v>
      </c>
      <c r="K99" s="51">
        <v>5000</v>
      </c>
      <c r="L99" s="51"/>
      <c r="M99" s="51" t="s">
        <v>29</v>
      </c>
      <c r="N99" s="52" t="s">
        <v>29</v>
      </c>
      <c r="O99" s="51">
        <v>5.5000000000000002E-5</v>
      </c>
      <c r="P99" s="51">
        <v>114</v>
      </c>
      <c r="Q99" s="51">
        <v>30</v>
      </c>
      <c r="R99" s="51">
        <v>10000</v>
      </c>
      <c r="S99" s="51" t="s">
        <v>29</v>
      </c>
      <c r="T99" s="51" t="s">
        <v>29</v>
      </c>
      <c r="U99" s="39" t="s">
        <v>29</v>
      </c>
      <c r="V99" s="40"/>
      <c r="W99" s="40"/>
      <c r="X99" s="40"/>
      <c r="Y99" s="39"/>
      <c r="Z99" s="39"/>
      <c r="AA99" s="39"/>
      <c r="AB99" s="40"/>
      <c r="AC99" s="31"/>
      <c r="AD99" s="31"/>
      <c r="AE99" s="31"/>
      <c r="AF99" s="41" t="s">
        <v>29</v>
      </c>
      <c r="AG99" s="42" t="s">
        <v>29</v>
      </c>
      <c r="AH99" s="42" t="s">
        <v>92</v>
      </c>
      <c r="AI99" s="42" t="s">
        <v>29</v>
      </c>
      <c r="AJ99" s="42" t="s">
        <v>29</v>
      </c>
      <c r="AK99" s="42" t="s">
        <v>92</v>
      </c>
      <c r="AL99" s="42" t="s">
        <v>29</v>
      </c>
      <c r="AM99" s="42" t="s">
        <v>29</v>
      </c>
      <c r="AN99" s="42" t="s">
        <v>29</v>
      </c>
      <c r="AO99" s="42" t="s">
        <v>29</v>
      </c>
      <c r="AP99" s="42" t="s">
        <v>29</v>
      </c>
      <c r="AQ99" s="42" t="s">
        <v>29</v>
      </c>
      <c r="AR99" s="42" t="s">
        <v>29</v>
      </c>
      <c r="AS99" s="42" t="s">
        <v>92</v>
      </c>
      <c r="AT99" s="43" t="s">
        <v>29</v>
      </c>
    </row>
    <row r="100" spans="1:46" s="7" customFormat="1" ht="12.75" customHeight="1" x14ac:dyDescent="0.2">
      <c r="A100" s="38">
        <f>IF(SUM(A96:A98)&gt;0,2000,"")</f>
        <v>2000</v>
      </c>
      <c r="B100" s="38"/>
      <c r="C100" s="38"/>
      <c r="D100" s="27"/>
      <c r="E100" s="103"/>
      <c r="F100" s="21"/>
      <c r="G100" s="31" t="s">
        <v>29</v>
      </c>
      <c r="H100" s="31"/>
      <c r="I100" s="35" t="s">
        <v>29</v>
      </c>
      <c r="J100" s="31" t="s">
        <v>29</v>
      </c>
      <c r="K100" s="31" t="s">
        <v>29</v>
      </c>
      <c r="L100" s="31"/>
      <c r="M100" s="103"/>
      <c r="N100" s="103"/>
      <c r="O100" s="103"/>
      <c r="P100" s="103"/>
      <c r="Q100" s="103"/>
      <c r="R100" s="103"/>
      <c r="S100" s="103"/>
      <c r="T100" s="103" t="s">
        <v>29</v>
      </c>
      <c r="U100" s="29" t="s">
        <v>29</v>
      </c>
      <c r="V100" s="30"/>
      <c r="W100" s="30"/>
      <c r="X100" s="30"/>
      <c r="Y100" s="29"/>
      <c r="Z100" s="29"/>
      <c r="AA100" s="29"/>
      <c r="AB100" s="30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</row>
    <row r="101" spans="1:46" s="7" customFormat="1" ht="12.75" customHeight="1" x14ac:dyDescent="0.2">
      <c r="A101" s="38">
        <f>IF(SUM(A96:A98)&gt;0,2001,"")</f>
        <v>2001</v>
      </c>
      <c r="B101" s="38"/>
      <c r="C101" s="38"/>
      <c r="D101" s="27"/>
      <c r="E101" s="103"/>
      <c r="F101" s="36"/>
      <c r="G101" s="35" t="s">
        <v>29</v>
      </c>
      <c r="H101" s="29"/>
      <c r="I101" s="35" t="s">
        <v>29</v>
      </c>
      <c r="J101" s="44" t="s">
        <v>29</v>
      </c>
      <c r="K101" s="28" t="s">
        <v>29</v>
      </c>
      <c r="L101" s="28"/>
      <c r="M101" s="20"/>
      <c r="N101" s="20"/>
      <c r="O101" s="20"/>
      <c r="P101" s="29"/>
      <c r="Q101" s="29"/>
      <c r="R101" s="29"/>
      <c r="S101" s="35"/>
      <c r="T101" s="29" t="s">
        <v>29</v>
      </c>
      <c r="U101" s="29" t="s">
        <v>29</v>
      </c>
      <c r="V101" s="30"/>
      <c r="W101" s="30"/>
      <c r="X101" s="30"/>
      <c r="Y101" s="29"/>
      <c r="Z101" s="29"/>
      <c r="AA101" s="29"/>
      <c r="AB101" s="30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</row>
    <row r="102" spans="1:46" s="7" customFormat="1" ht="12.75" customHeight="1" x14ac:dyDescent="0.2">
      <c r="A102" s="38">
        <f>IF(A93=1000,IF(A99=1000,1000,""),"")</f>
        <v>1000</v>
      </c>
      <c r="B102" s="38"/>
      <c r="C102" s="38"/>
      <c r="D102" s="45" t="s">
        <v>61</v>
      </c>
      <c r="E102" s="45" t="s">
        <v>83</v>
      </c>
      <c r="F102" s="26"/>
      <c r="G102" s="51">
        <v>25970</v>
      </c>
      <c r="H102" s="51">
        <v>11690</v>
      </c>
      <c r="I102" s="50">
        <v>0.13298701298701299</v>
      </c>
      <c r="J102" s="51">
        <v>7560</v>
      </c>
      <c r="K102" s="51">
        <v>5000</v>
      </c>
      <c r="L102" s="51"/>
      <c r="M102" s="51" t="s">
        <v>29</v>
      </c>
      <c r="N102" s="52" t="s">
        <v>29</v>
      </c>
      <c r="O102" s="51">
        <v>5.5000000000000002E-5</v>
      </c>
      <c r="P102" s="51">
        <v>114</v>
      </c>
      <c r="Q102" s="51">
        <v>30</v>
      </c>
      <c r="R102" s="51">
        <v>10000</v>
      </c>
      <c r="S102" s="51" t="s">
        <v>29</v>
      </c>
      <c r="T102" s="51" t="s">
        <v>29</v>
      </c>
      <c r="U102" s="29" t="s">
        <v>29</v>
      </c>
      <c r="V102" s="30"/>
      <c r="W102" s="30"/>
      <c r="X102" s="30"/>
      <c r="Y102" s="29"/>
      <c r="Z102" s="29"/>
      <c r="AA102" s="29"/>
      <c r="AB102" s="30"/>
      <c r="AC102" s="31"/>
      <c r="AD102" s="31"/>
      <c r="AE102" s="31"/>
      <c r="AF102" s="41" t="s">
        <v>29</v>
      </c>
      <c r="AG102" s="42" t="s">
        <v>29</v>
      </c>
      <c r="AH102" s="42" t="s">
        <v>92</v>
      </c>
      <c r="AI102" s="42" t="s">
        <v>29</v>
      </c>
      <c r="AJ102" s="42" t="s">
        <v>29</v>
      </c>
      <c r="AK102" s="42" t="s">
        <v>92</v>
      </c>
      <c r="AL102" s="42" t="s">
        <v>29</v>
      </c>
      <c r="AM102" s="42" t="s">
        <v>29</v>
      </c>
      <c r="AN102" s="42" t="s">
        <v>29</v>
      </c>
      <c r="AO102" s="42" t="s">
        <v>29</v>
      </c>
      <c r="AP102" s="42" t="s">
        <v>29</v>
      </c>
      <c r="AQ102" s="42" t="s">
        <v>29</v>
      </c>
      <c r="AR102" s="42" t="s">
        <v>29</v>
      </c>
      <c r="AS102" s="42" t="s">
        <v>92</v>
      </c>
      <c r="AT102" s="43" t="s">
        <v>29</v>
      </c>
    </row>
    <row r="103" spans="1:46" s="7" customFormat="1" ht="12.75" customHeight="1" x14ac:dyDescent="0.2">
      <c r="A103" s="38">
        <f>IF(A102=1000,2000,"")</f>
        <v>2000</v>
      </c>
      <c r="B103" s="38"/>
      <c r="C103" s="38"/>
      <c r="D103" s="27"/>
      <c r="E103" s="103"/>
      <c r="F103" s="21"/>
      <c r="G103" s="31" t="s">
        <v>29</v>
      </c>
      <c r="H103" s="31"/>
      <c r="I103" s="35" t="s">
        <v>29</v>
      </c>
      <c r="J103" s="31" t="s">
        <v>29</v>
      </c>
      <c r="K103" s="31" t="s">
        <v>29</v>
      </c>
      <c r="L103" s="31"/>
      <c r="M103" s="103"/>
      <c r="N103" s="103"/>
      <c r="O103" s="103"/>
      <c r="P103" s="103"/>
      <c r="Q103" s="103"/>
      <c r="R103" s="103"/>
      <c r="S103" s="103"/>
      <c r="T103" s="103" t="s">
        <v>29</v>
      </c>
      <c r="U103" s="29" t="s">
        <v>29</v>
      </c>
      <c r="V103" s="30"/>
      <c r="W103" s="30"/>
      <c r="X103" s="30"/>
      <c r="Y103" s="29"/>
      <c r="Z103" s="29"/>
      <c r="AA103" s="29"/>
      <c r="AB103" s="30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</row>
    <row r="104" spans="1:46" s="7" customFormat="1" ht="12.75" customHeight="1" x14ac:dyDescent="0.2">
      <c r="A104" s="38">
        <f>IF(A103=2000,2001,"")</f>
        <v>2001</v>
      </c>
      <c r="B104" s="38"/>
      <c r="C104" s="38"/>
      <c r="D104" s="27"/>
      <c r="E104" s="103"/>
      <c r="F104" s="36"/>
      <c r="G104" s="35" t="s">
        <v>29</v>
      </c>
      <c r="H104" s="29"/>
      <c r="I104" s="35" t="s">
        <v>29</v>
      </c>
      <c r="J104" s="44" t="s">
        <v>29</v>
      </c>
      <c r="K104" s="28" t="s">
        <v>29</v>
      </c>
      <c r="L104" s="28"/>
      <c r="M104" s="20"/>
      <c r="N104" s="20"/>
      <c r="O104" s="20"/>
      <c r="P104" s="29"/>
      <c r="Q104" s="29"/>
      <c r="R104" s="29"/>
      <c r="S104" s="35"/>
      <c r="T104" s="29" t="s">
        <v>29</v>
      </c>
      <c r="U104" s="29" t="s">
        <v>29</v>
      </c>
      <c r="V104" s="30"/>
      <c r="W104" s="30"/>
      <c r="X104" s="30"/>
      <c r="Y104" s="29"/>
      <c r="Z104" s="29"/>
      <c r="AA104" s="29"/>
      <c r="AB104" s="30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</row>
    <row r="105" spans="1:46" s="3" customFormat="1" x14ac:dyDescent="0.2">
      <c r="A105" s="94">
        <v>40</v>
      </c>
      <c r="B105" s="121" t="str">
        <f>HYPERLINK("Haendler\"&amp;A105&amp;".jpg",""&amp;A105)</f>
        <v>40</v>
      </c>
      <c r="C105" s="121" t="str">
        <f>HYPERLINK("http://www.diekommunikationsfabrik.de\2017\12_Dezember_2\Haendler\"&amp;B105&amp;".jpg",""&amp;B105)</f>
        <v>40</v>
      </c>
      <c r="D105" s="101" t="s">
        <v>61</v>
      </c>
      <c r="E105" s="102" t="s">
        <v>72</v>
      </c>
      <c r="F105" s="113"/>
      <c r="G105" s="110" t="s">
        <v>29</v>
      </c>
      <c r="H105" s="107"/>
      <c r="I105" s="114" t="s">
        <v>29</v>
      </c>
      <c r="J105" s="104" t="s">
        <v>29</v>
      </c>
      <c r="K105" s="104">
        <v>3500</v>
      </c>
      <c r="L105" s="104"/>
      <c r="M105" s="112"/>
      <c r="N105" s="106"/>
      <c r="O105" s="104"/>
      <c r="P105" s="107"/>
      <c r="Q105" s="104"/>
      <c r="R105" s="104"/>
      <c r="S105" s="104"/>
      <c r="T105" s="104" t="s">
        <v>29</v>
      </c>
      <c r="U105" s="115"/>
      <c r="V105" s="116"/>
      <c r="W105" s="111" t="s">
        <v>91</v>
      </c>
      <c r="X105" s="111"/>
      <c r="Y105" s="111"/>
      <c r="Z105" s="111"/>
      <c r="AA105" s="117"/>
      <c r="AB105" s="117"/>
      <c r="AC105" s="117"/>
      <c r="AD105" s="111" t="s">
        <v>96</v>
      </c>
      <c r="AE105" s="118"/>
      <c r="AF105" s="105"/>
      <c r="AG105" s="108"/>
      <c r="AH105" s="108" t="s">
        <v>92</v>
      </c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9"/>
    </row>
    <row r="106" spans="1:46" s="7" customFormat="1" ht="12.75" customHeight="1" x14ac:dyDescent="0.2">
      <c r="A106" s="38">
        <f>IF(SUM(A105:A105)&gt;0,1000,"")</f>
        <v>1000</v>
      </c>
      <c r="B106" s="38"/>
      <c r="C106" s="38"/>
      <c r="D106" s="45" t="s">
        <v>61</v>
      </c>
      <c r="E106" s="45" t="s">
        <v>72</v>
      </c>
      <c r="F106" s="26"/>
      <c r="G106" s="51" t="s">
        <v>29</v>
      </c>
      <c r="H106" s="51" t="s">
        <v>29</v>
      </c>
      <c r="I106" s="50" t="s">
        <v>29</v>
      </c>
      <c r="J106" s="51" t="s">
        <v>29</v>
      </c>
      <c r="K106" s="51">
        <v>3500</v>
      </c>
      <c r="L106" s="51"/>
      <c r="M106" s="51" t="s">
        <v>29</v>
      </c>
      <c r="N106" s="52" t="s">
        <v>29</v>
      </c>
      <c r="O106" s="51" t="s">
        <v>29</v>
      </c>
      <c r="P106" s="51" t="s">
        <v>29</v>
      </c>
      <c r="Q106" s="51" t="s">
        <v>29</v>
      </c>
      <c r="R106" s="51" t="s">
        <v>29</v>
      </c>
      <c r="S106" s="51" t="s">
        <v>29</v>
      </c>
      <c r="T106" s="51" t="s">
        <v>29</v>
      </c>
      <c r="U106" s="39" t="s">
        <v>29</v>
      </c>
      <c r="V106" s="40"/>
      <c r="W106" s="40"/>
      <c r="X106" s="40"/>
      <c r="Y106" s="39"/>
      <c r="Z106" s="39"/>
      <c r="AA106" s="39"/>
      <c r="AB106" s="40"/>
      <c r="AC106" s="31"/>
      <c r="AD106" s="31"/>
      <c r="AE106" s="31"/>
      <c r="AF106" s="41" t="s">
        <v>29</v>
      </c>
      <c r="AG106" s="42" t="s">
        <v>29</v>
      </c>
      <c r="AH106" s="42" t="s">
        <v>92</v>
      </c>
      <c r="AI106" s="42" t="s">
        <v>29</v>
      </c>
      <c r="AJ106" s="42" t="s">
        <v>29</v>
      </c>
      <c r="AK106" s="42" t="s">
        <v>29</v>
      </c>
      <c r="AL106" s="42" t="s">
        <v>29</v>
      </c>
      <c r="AM106" s="42" t="s">
        <v>29</v>
      </c>
      <c r="AN106" s="42" t="s">
        <v>29</v>
      </c>
      <c r="AO106" s="42" t="s">
        <v>29</v>
      </c>
      <c r="AP106" s="42" t="s">
        <v>29</v>
      </c>
      <c r="AQ106" s="42" t="s">
        <v>29</v>
      </c>
      <c r="AR106" s="42" t="s">
        <v>29</v>
      </c>
      <c r="AS106" s="42" t="s">
        <v>29</v>
      </c>
      <c r="AT106" s="43" t="s">
        <v>29</v>
      </c>
    </row>
    <row r="107" spans="1:46" s="7" customFormat="1" ht="12.75" customHeight="1" x14ac:dyDescent="0.2">
      <c r="A107" s="38">
        <f>IF(SUM(A105:A105)&gt;0,2000,"")</f>
        <v>2000</v>
      </c>
      <c r="B107" s="38"/>
      <c r="C107" s="38"/>
      <c r="D107" s="27"/>
      <c r="E107" s="103"/>
      <c r="F107" s="21"/>
      <c r="G107" s="31" t="s">
        <v>29</v>
      </c>
      <c r="H107" s="31"/>
      <c r="I107" s="35" t="s">
        <v>29</v>
      </c>
      <c r="J107" s="31" t="s">
        <v>29</v>
      </c>
      <c r="K107" s="31" t="s">
        <v>29</v>
      </c>
      <c r="L107" s="31"/>
      <c r="M107" s="103"/>
      <c r="N107" s="103"/>
      <c r="O107" s="103"/>
      <c r="P107" s="103"/>
      <c r="Q107" s="103"/>
      <c r="R107" s="103"/>
      <c r="S107" s="103"/>
      <c r="T107" s="103" t="s">
        <v>29</v>
      </c>
      <c r="U107" s="29" t="s">
        <v>29</v>
      </c>
      <c r="V107" s="30"/>
      <c r="W107" s="30"/>
      <c r="X107" s="30"/>
      <c r="Y107" s="29"/>
      <c r="Z107" s="29"/>
      <c r="AA107" s="29"/>
      <c r="AB107" s="30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</row>
    <row r="108" spans="1:46" s="7" customFormat="1" ht="12.75" customHeight="1" x14ac:dyDescent="0.2">
      <c r="A108" s="38">
        <f>IF(SUM(A105:A105)&gt;0,2001,"")</f>
        <v>2001</v>
      </c>
      <c r="B108" s="38"/>
      <c r="C108" s="38"/>
      <c r="D108" s="27"/>
      <c r="E108" s="103"/>
      <c r="F108" s="36"/>
      <c r="G108" s="35" t="s">
        <v>29</v>
      </c>
      <c r="H108" s="29"/>
      <c r="I108" s="35" t="s">
        <v>29</v>
      </c>
      <c r="J108" s="44" t="s">
        <v>29</v>
      </c>
      <c r="K108" s="28" t="s">
        <v>29</v>
      </c>
      <c r="L108" s="28"/>
      <c r="M108" s="20"/>
      <c r="N108" s="20"/>
      <c r="O108" s="20"/>
      <c r="P108" s="29"/>
      <c r="Q108" s="29"/>
      <c r="R108" s="29"/>
      <c r="S108" s="35"/>
      <c r="T108" s="29" t="s">
        <v>29</v>
      </c>
      <c r="U108" s="29" t="s">
        <v>29</v>
      </c>
      <c r="V108" s="30"/>
      <c r="W108" s="30"/>
      <c r="X108" s="30"/>
      <c r="Y108" s="29"/>
      <c r="Z108" s="29"/>
      <c r="AA108" s="29"/>
      <c r="AB108" s="30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</row>
    <row r="109" spans="1:46" s="3" customFormat="1" ht="12.75" customHeight="1" x14ac:dyDescent="0.2">
      <c r="A109" s="94">
        <v>55</v>
      </c>
      <c r="B109" s="121" t="str">
        <f t="shared" ref="B109" si="14">HYPERLINK("Haendler\"&amp;A109&amp;".jpg",""&amp;A109)</f>
        <v>55</v>
      </c>
      <c r="C109" s="121" t="str">
        <f t="shared" ref="C109" si="15">HYPERLINK("http://www.diekommunikationsfabrik.de\2017\12_Dezember_2\Haendler\"&amp;B109&amp;".jpg",""&amp;B109)</f>
        <v>55</v>
      </c>
      <c r="D109" s="4" t="s">
        <v>67</v>
      </c>
      <c r="E109" s="5" t="s">
        <v>87</v>
      </c>
      <c r="F109" s="113"/>
      <c r="G109" s="110">
        <v>24190</v>
      </c>
      <c r="H109" s="107"/>
      <c r="I109" s="114" t="s">
        <v>29</v>
      </c>
      <c r="J109" s="104" t="s">
        <v>29</v>
      </c>
      <c r="K109" s="104">
        <v>2000</v>
      </c>
      <c r="L109" s="104"/>
      <c r="M109" s="112"/>
      <c r="N109" s="106"/>
      <c r="O109" s="104"/>
      <c r="P109" s="107"/>
      <c r="Q109" s="104"/>
      <c r="R109" s="104"/>
      <c r="S109" s="104"/>
      <c r="T109" s="104" t="s">
        <v>29</v>
      </c>
      <c r="U109" s="115" t="s">
        <v>29</v>
      </c>
      <c r="V109" s="116"/>
      <c r="W109" s="111" t="s">
        <v>91</v>
      </c>
      <c r="X109" s="111"/>
      <c r="Y109" s="111"/>
      <c r="Z109" s="111"/>
      <c r="AA109" s="117"/>
      <c r="AB109" s="117"/>
      <c r="AC109" s="117"/>
      <c r="AD109" s="111"/>
      <c r="AE109" s="118"/>
      <c r="AF109" s="105"/>
      <c r="AG109" s="108" t="s">
        <v>92</v>
      </c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9"/>
    </row>
    <row r="110" spans="1:46" s="7" customFormat="1" ht="12.75" customHeight="1" x14ac:dyDescent="0.2">
      <c r="A110" s="38">
        <f>IF(SUM(A109:A109)&gt;0,1000,"")</f>
        <v>1000</v>
      </c>
      <c r="B110" s="38"/>
      <c r="C110" s="38"/>
      <c r="D110" s="45" t="s">
        <v>67</v>
      </c>
      <c r="E110" s="45" t="s">
        <v>87</v>
      </c>
      <c r="F110" s="26"/>
      <c r="G110" s="51">
        <v>24190</v>
      </c>
      <c r="H110" s="51" t="s">
        <v>29</v>
      </c>
      <c r="I110" s="50" t="s">
        <v>29</v>
      </c>
      <c r="J110" s="51" t="s">
        <v>29</v>
      </c>
      <c r="K110" s="51">
        <v>2000</v>
      </c>
      <c r="L110" s="51"/>
      <c r="M110" s="51" t="s">
        <v>29</v>
      </c>
      <c r="N110" s="52" t="s">
        <v>29</v>
      </c>
      <c r="O110" s="51" t="s">
        <v>29</v>
      </c>
      <c r="P110" s="51" t="s">
        <v>29</v>
      </c>
      <c r="Q110" s="51" t="s">
        <v>29</v>
      </c>
      <c r="R110" s="51" t="s">
        <v>29</v>
      </c>
      <c r="S110" s="51" t="s">
        <v>29</v>
      </c>
      <c r="T110" s="51" t="s">
        <v>29</v>
      </c>
      <c r="U110" s="39" t="s">
        <v>29</v>
      </c>
      <c r="V110" s="40"/>
      <c r="W110" s="40"/>
      <c r="X110" s="40"/>
      <c r="Y110" s="39"/>
      <c r="Z110" s="39"/>
      <c r="AA110" s="39"/>
      <c r="AB110" s="40"/>
      <c r="AC110" s="31"/>
      <c r="AD110" s="31"/>
      <c r="AE110" s="31"/>
      <c r="AF110" s="41" t="s">
        <v>29</v>
      </c>
      <c r="AG110" s="42" t="s">
        <v>92</v>
      </c>
      <c r="AH110" s="42" t="s">
        <v>29</v>
      </c>
      <c r="AI110" s="42" t="s">
        <v>29</v>
      </c>
      <c r="AJ110" s="42" t="s">
        <v>29</v>
      </c>
      <c r="AK110" s="42" t="s">
        <v>29</v>
      </c>
      <c r="AL110" s="42" t="s">
        <v>29</v>
      </c>
      <c r="AM110" s="42" t="s">
        <v>29</v>
      </c>
      <c r="AN110" s="42" t="s">
        <v>29</v>
      </c>
      <c r="AO110" s="42" t="s">
        <v>29</v>
      </c>
      <c r="AP110" s="42" t="s">
        <v>29</v>
      </c>
      <c r="AQ110" s="42" t="s">
        <v>29</v>
      </c>
      <c r="AR110" s="42" t="s">
        <v>29</v>
      </c>
      <c r="AS110" s="42" t="s">
        <v>29</v>
      </c>
      <c r="AT110" s="43" t="s">
        <v>29</v>
      </c>
    </row>
    <row r="111" spans="1:46" s="7" customFormat="1" ht="12.75" customHeight="1" x14ac:dyDescent="0.2">
      <c r="A111" s="38">
        <f>IF(SUM(A109:A109)&gt;0,2000,"")</f>
        <v>2000</v>
      </c>
      <c r="B111" s="38"/>
      <c r="C111" s="38"/>
      <c r="D111" s="27"/>
      <c r="E111" s="103"/>
      <c r="F111" s="21"/>
      <c r="G111" s="31" t="s">
        <v>29</v>
      </c>
      <c r="H111" s="31"/>
      <c r="I111" s="35" t="s">
        <v>29</v>
      </c>
      <c r="J111" s="31" t="s">
        <v>29</v>
      </c>
      <c r="K111" s="31" t="s">
        <v>29</v>
      </c>
      <c r="L111" s="31"/>
      <c r="M111" s="103"/>
      <c r="N111" s="103"/>
      <c r="O111" s="103"/>
      <c r="P111" s="103"/>
      <c r="Q111" s="103"/>
      <c r="R111" s="103"/>
      <c r="S111" s="103"/>
      <c r="T111" s="103" t="s">
        <v>29</v>
      </c>
      <c r="U111" s="29" t="s">
        <v>29</v>
      </c>
      <c r="V111" s="30"/>
      <c r="W111" s="30"/>
      <c r="X111" s="30"/>
      <c r="Y111" s="29"/>
      <c r="Z111" s="29"/>
      <c r="AA111" s="29"/>
      <c r="AB111" s="30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</row>
    <row r="112" spans="1:46" s="7" customFormat="1" ht="12.75" customHeight="1" x14ac:dyDescent="0.2">
      <c r="A112" s="38">
        <f>IF(SUM(A109:A109)&gt;0,2001,"")</f>
        <v>2001</v>
      </c>
      <c r="B112" s="38"/>
      <c r="C112" s="38"/>
      <c r="D112" s="27"/>
      <c r="E112" s="103"/>
      <c r="F112" s="36"/>
      <c r="G112" s="35" t="s">
        <v>29</v>
      </c>
      <c r="H112" s="29"/>
      <c r="I112" s="35" t="s">
        <v>29</v>
      </c>
      <c r="J112" s="44" t="s">
        <v>29</v>
      </c>
      <c r="K112" s="28" t="s">
        <v>29</v>
      </c>
      <c r="L112" s="28"/>
      <c r="M112" s="20"/>
      <c r="N112" s="20"/>
      <c r="O112" s="20"/>
      <c r="P112" s="29"/>
      <c r="Q112" s="29"/>
      <c r="R112" s="29"/>
      <c r="S112" s="35"/>
      <c r="T112" s="29" t="s">
        <v>29</v>
      </c>
      <c r="U112" s="29" t="s">
        <v>29</v>
      </c>
      <c r="V112" s="30"/>
      <c r="W112" s="30"/>
      <c r="X112" s="30"/>
      <c r="Y112" s="29"/>
      <c r="Z112" s="29"/>
      <c r="AA112" s="29"/>
      <c r="AB112" s="30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</row>
    <row r="113" spans="1:46" s="100" customFormat="1" x14ac:dyDescent="0.2">
      <c r="A113" s="129">
        <v>99</v>
      </c>
      <c r="B113" s="121" t="str">
        <f>HYPERLINK("Haendler\"&amp;A113&amp;".jpg",""&amp;A113)</f>
        <v>99</v>
      </c>
      <c r="C113" s="121" t="str">
        <f>HYPERLINK("http://www.diekommunikationsfabrik.de\2017\12_Dezember_2\Haendler\"&amp;B113&amp;".jpg",""&amp;B113)</f>
        <v>99</v>
      </c>
      <c r="D113" s="101" t="s">
        <v>67</v>
      </c>
      <c r="E113" s="102" t="s">
        <v>74</v>
      </c>
      <c r="F113" s="113" t="s">
        <v>101</v>
      </c>
      <c r="G113" s="110">
        <v>28090</v>
      </c>
      <c r="H113" s="107"/>
      <c r="I113" s="114" t="s">
        <v>29</v>
      </c>
      <c r="J113" s="104" t="s">
        <v>29</v>
      </c>
      <c r="K113" s="104">
        <v>7050</v>
      </c>
      <c r="L113" s="104" t="s">
        <v>92</v>
      </c>
      <c r="M113" s="112" t="s">
        <v>90</v>
      </c>
      <c r="N113" s="106"/>
      <c r="O113" s="104">
        <v>1E-4</v>
      </c>
      <c r="P113" s="107">
        <v>177.31</v>
      </c>
      <c r="Q113" s="104">
        <v>36</v>
      </c>
      <c r="R113" s="104">
        <v>10000</v>
      </c>
      <c r="S113" s="104"/>
      <c r="T113" s="104" t="s">
        <v>29</v>
      </c>
      <c r="U113" s="115">
        <v>0.76695289886820006</v>
      </c>
      <c r="V113" s="116"/>
      <c r="W113" s="111" t="s">
        <v>91</v>
      </c>
      <c r="X113" s="111"/>
      <c r="Y113" s="111"/>
      <c r="Z113" s="111"/>
      <c r="AA113" s="117" t="s">
        <v>92</v>
      </c>
      <c r="AB113" s="117" t="s">
        <v>92</v>
      </c>
      <c r="AC113" s="117" t="s">
        <v>92</v>
      </c>
      <c r="AD113" s="111" t="s">
        <v>96</v>
      </c>
      <c r="AE113" s="118"/>
      <c r="AF113" s="105"/>
      <c r="AG113" s="108" t="s">
        <v>92</v>
      </c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9"/>
    </row>
    <row r="114" spans="1:46" s="103" customFormat="1" ht="12.75" customHeight="1" x14ac:dyDescent="0.2">
      <c r="A114" s="38">
        <f>IF(SUM(A110:A113)&gt;0,1000,"")</f>
        <v>1000</v>
      </c>
      <c r="B114" s="38"/>
      <c r="C114" s="38"/>
      <c r="D114" s="45" t="s">
        <v>67</v>
      </c>
      <c r="E114" s="45" t="s">
        <v>74</v>
      </c>
      <c r="F114" s="26"/>
      <c r="G114" s="51">
        <v>28090</v>
      </c>
      <c r="H114" s="51"/>
      <c r="I114" s="50" t="s">
        <v>29</v>
      </c>
      <c r="J114" s="51" t="s">
        <v>29</v>
      </c>
      <c r="K114" s="51">
        <v>7050</v>
      </c>
      <c r="L114" s="51"/>
      <c r="M114" s="51" t="s">
        <v>29</v>
      </c>
      <c r="N114" s="52" t="s">
        <v>29</v>
      </c>
      <c r="O114" s="51">
        <v>1E-4</v>
      </c>
      <c r="P114" s="51">
        <v>177.31</v>
      </c>
      <c r="Q114" s="51">
        <v>36</v>
      </c>
      <c r="R114" s="51">
        <v>10000</v>
      </c>
      <c r="S114" s="51" t="s">
        <v>29</v>
      </c>
      <c r="T114" s="51" t="s">
        <v>29</v>
      </c>
      <c r="U114" s="39" t="s">
        <v>29</v>
      </c>
      <c r="V114" s="40"/>
      <c r="W114" s="40"/>
      <c r="X114" s="40"/>
      <c r="Y114" s="39"/>
      <c r="Z114" s="39"/>
      <c r="AA114" s="39"/>
      <c r="AB114" s="40"/>
      <c r="AC114" s="31"/>
      <c r="AD114" s="31"/>
      <c r="AE114" s="31"/>
      <c r="AF114" s="41" t="s">
        <v>29</v>
      </c>
      <c r="AG114" s="42" t="s">
        <v>92</v>
      </c>
      <c r="AH114" s="42" t="s">
        <v>29</v>
      </c>
      <c r="AI114" s="42" t="s">
        <v>29</v>
      </c>
      <c r="AJ114" s="42" t="s">
        <v>29</v>
      </c>
      <c r="AK114" s="42" t="s">
        <v>29</v>
      </c>
      <c r="AL114" s="42" t="s">
        <v>29</v>
      </c>
      <c r="AM114" s="42" t="s">
        <v>29</v>
      </c>
      <c r="AN114" s="42" t="s">
        <v>29</v>
      </c>
      <c r="AO114" s="42" t="s">
        <v>29</v>
      </c>
      <c r="AP114" s="42" t="s">
        <v>29</v>
      </c>
      <c r="AQ114" s="42" t="s">
        <v>29</v>
      </c>
      <c r="AR114" s="42" t="s">
        <v>29</v>
      </c>
      <c r="AS114" s="42" t="s">
        <v>29</v>
      </c>
      <c r="AT114" s="43" t="s">
        <v>29</v>
      </c>
    </row>
    <row r="115" spans="1:46" s="103" customFormat="1" ht="12.75" customHeight="1" x14ac:dyDescent="0.2">
      <c r="A115" s="38">
        <f>IF(SUM(A110:A113)&gt;0,2000,"")</f>
        <v>2000</v>
      </c>
      <c r="B115" s="38"/>
      <c r="C115" s="38"/>
      <c r="D115" s="27"/>
      <c r="F115" s="21"/>
      <c r="G115" s="31" t="s">
        <v>29</v>
      </c>
      <c r="H115" s="31"/>
      <c r="I115" s="35" t="s">
        <v>29</v>
      </c>
      <c r="J115" s="31" t="s">
        <v>29</v>
      </c>
      <c r="K115" s="31" t="s">
        <v>29</v>
      </c>
      <c r="L115" s="31"/>
      <c r="T115" s="103" t="s">
        <v>29</v>
      </c>
      <c r="U115" s="29" t="s">
        <v>29</v>
      </c>
      <c r="V115" s="30"/>
      <c r="W115" s="30"/>
      <c r="X115" s="30"/>
      <c r="Y115" s="29"/>
      <c r="Z115" s="29"/>
      <c r="AA115" s="29"/>
      <c r="AB115" s="30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</row>
    <row r="116" spans="1:46" s="103" customFormat="1" ht="12.75" customHeight="1" x14ac:dyDescent="0.2">
      <c r="A116" s="38">
        <f>IF(SUM(A110:A113)&gt;0,2001,"")</f>
        <v>2001</v>
      </c>
      <c r="B116" s="38"/>
      <c r="C116" s="38"/>
      <c r="D116" s="27"/>
      <c r="F116" s="36"/>
      <c r="G116" s="35" t="s">
        <v>29</v>
      </c>
      <c r="H116" s="29"/>
      <c r="I116" s="35" t="s">
        <v>29</v>
      </c>
      <c r="J116" s="44" t="s">
        <v>29</v>
      </c>
      <c r="K116" s="28" t="s">
        <v>29</v>
      </c>
      <c r="L116" s="28"/>
      <c r="M116" s="20"/>
      <c r="N116" s="20"/>
      <c r="O116" s="20"/>
      <c r="P116" s="29"/>
      <c r="Q116" s="29"/>
      <c r="R116" s="29"/>
      <c r="S116" s="35"/>
      <c r="T116" s="29" t="s">
        <v>29</v>
      </c>
      <c r="U116" s="29" t="s">
        <v>29</v>
      </c>
      <c r="V116" s="30"/>
      <c r="W116" s="30"/>
      <c r="X116" s="30"/>
      <c r="Y116" s="29"/>
      <c r="Z116" s="29"/>
      <c r="AA116" s="29"/>
      <c r="AB116" s="30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</row>
    <row r="117" spans="1:46" s="103" customFormat="1" ht="12.75" customHeight="1" x14ac:dyDescent="0.2">
      <c r="A117" s="38">
        <f>IF(SUM(A116:A116)&gt;0,1000,"")</f>
        <v>1000</v>
      </c>
      <c r="B117" s="38"/>
      <c r="C117" s="38"/>
      <c r="D117" s="45" t="s">
        <v>67</v>
      </c>
      <c r="E117" s="45" t="s">
        <v>106</v>
      </c>
      <c r="F117" s="26"/>
      <c r="G117" s="51">
        <v>26140</v>
      </c>
      <c r="H117" s="51" t="s">
        <v>29</v>
      </c>
      <c r="I117" s="50" t="s">
        <v>29</v>
      </c>
      <c r="J117" s="51" t="s">
        <v>29</v>
      </c>
      <c r="K117" s="51">
        <v>4525</v>
      </c>
      <c r="L117" s="51"/>
      <c r="M117" s="51" t="s">
        <v>29</v>
      </c>
      <c r="N117" s="52" t="s">
        <v>29</v>
      </c>
      <c r="O117" s="51">
        <v>1E-4</v>
      </c>
      <c r="P117" s="51">
        <v>177.31</v>
      </c>
      <c r="Q117" s="51">
        <v>36</v>
      </c>
      <c r="R117" s="51">
        <v>10000</v>
      </c>
      <c r="S117" s="51" t="s">
        <v>29</v>
      </c>
      <c r="T117" s="51" t="s">
        <v>29</v>
      </c>
      <c r="U117" s="29" t="s">
        <v>29</v>
      </c>
      <c r="V117" s="30"/>
      <c r="W117" s="30"/>
      <c r="X117" s="30"/>
      <c r="Y117" s="29"/>
      <c r="Z117" s="29"/>
      <c r="AA117" s="29"/>
      <c r="AB117" s="30"/>
      <c r="AC117" s="31"/>
      <c r="AD117" s="31"/>
      <c r="AE117" s="31"/>
      <c r="AF117" s="41" t="s">
        <v>29</v>
      </c>
      <c r="AG117" s="42" t="s">
        <v>92</v>
      </c>
      <c r="AH117" s="42" t="s">
        <v>29</v>
      </c>
      <c r="AI117" s="42" t="s">
        <v>29</v>
      </c>
      <c r="AJ117" s="42" t="s">
        <v>29</v>
      </c>
      <c r="AK117" s="42" t="s">
        <v>29</v>
      </c>
      <c r="AL117" s="42" t="s">
        <v>29</v>
      </c>
      <c r="AM117" s="42" t="s">
        <v>29</v>
      </c>
      <c r="AN117" s="42" t="s">
        <v>29</v>
      </c>
      <c r="AO117" s="42" t="s">
        <v>29</v>
      </c>
      <c r="AP117" s="42" t="s">
        <v>29</v>
      </c>
      <c r="AQ117" s="42" t="s">
        <v>29</v>
      </c>
      <c r="AR117" s="42" t="s">
        <v>29</v>
      </c>
      <c r="AS117" s="42" t="s">
        <v>29</v>
      </c>
      <c r="AT117" s="43" t="s">
        <v>29</v>
      </c>
    </row>
    <row r="118" spans="1:46" s="103" customFormat="1" ht="12.75" customHeight="1" x14ac:dyDescent="0.2">
      <c r="A118" s="38"/>
      <c r="B118" s="38"/>
      <c r="C118" s="38"/>
      <c r="D118" s="27"/>
      <c r="F118" s="36"/>
      <c r="G118" s="35"/>
      <c r="H118" s="29"/>
      <c r="I118" s="35"/>
      <c r="J118" s="44"/>
      <c r="K118" s="28"/>
      <c r="L118" s="28"/>
      <c r="M118" s="20"/>
      <c r="N118" s="20"/>
      <c r="O118" s="20"/>
      <c r="P118" s="29"/>
      <c r="Q118" s="29"/>
      <c r="R118" s="29"/>
      <c r="S118" s="35"/>
      <c r="T118" s="29"/>
      <c r="U118" s="29"/>
      <c r="V118" s="30"/>
      <c r="W118" s="30"/>
      <c r="X118" s="30"/>
      <c r="Y118" s="29"/>
      <c r="Z118" s="29"/>
      <c r="AA118" s="29"/>
      <c r="AB118" s="30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</row>
    <row r="119" spans="1:46" s="103" customFormat="1" ht="12.75" customHeight="1" x14ac:dyDescent="0.2">
      <c r="A119" s="38"/>
      <c r="B119" s="38"/>
      <c r="C119" s="38"/>
      <c r="D119" s="27"/>
      <c r="F119" s="36"/>
      <c r="G119" s="35"/>
      <c r="H119" s="29"/>
      <c r="I119" s="35"/>
      <c r="J119" s="44"/>
      <c r="K119" s="28"/>
      <c r="L119" s="28"/>
      <c r="M119" s="20"/>
      <c r="N119" s="20"/>
      <c r="O119" s="20"/>
      <c r="P119" s="29"/>
      <c r="Q119" s="29"/>
      <c r="R119" s="29"/>
      <c r="S119" s="35"/>
      <c r="T119" s="29"/>
      <c r="U119" s="29"/>
      <c r="V119" s="30"/>
      <c r="W119" s="30"/>
      <c r="X119" s="30"/>
      <c r="Y119" s="29"/>
      <c r="Z119" s="29"/>
      <c r="AA119" s="29"/>
      <c r="AB119" s="30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</row>
    <row r="120" spans="1:46" s="3" customFormat="1" x14ac:dyDescent="0.2">
      <c r="A120" s="94">
        <v>301</v>
      </c>
      <c r="B120" s="121" t="str">
        <f t="shared" ref="B120:B121" si="16">HYPERLINK("Haendler\"&amp;A120&amp;".jpg",""&amp;A120)</f>
        <v>301</v>
      </c>
      <c r="C120" s="121" t="str">
        <f t="shared" ref="C120:C121" si="17">HYPERLINK("http://www.diekommunikationsfabrik.de\2017\12_Dezember_2\Haendler\"&amp;B120&amp;".jpg",""&amp;B120)</f>
        <v>301</v>
      </c>
      <c r="D120" s="101" t="s">
        <v>68</v>
      </c>
      <c r="E120" s="102" t="s">
        <v>79</v>
      </c>
      <c r="F120" s="113"/>
      <c r="G120" s="110">
        <v>23880</v>
      </c>
      <c r="H120" s="107">
        <v>16490</v>
      </c>
      <c r="I120" s="114">
        <v>0.10008375209380234</v>
      </c>
      <c r="J120" s="104">
        <v>7390</v>
      </c>
      <c r="K120" s="104">
        <v>5000</v>
      </c>
      <c r="L120" s="104"/>
      <c r="M120" s="112"/>
      <c r="N120" s="106"/>
      <c r="O120" s="104"/>
      <c r="P120" s="107"/>
      <c r="Q120" s="104"/>
      <c r="R120" s="104"/>
      <c r="S120" s="104"/>
      <c r="T120" s="104" t="s">
        <v>29</v>
      </c>
      <c r="U120" s="115"/>
      <c r="V120" s="116"/>
      <c r="W120" s="111" t="s">
        <v>91</v>
      </c>
      <c r="X120" s="111"/>
      <c r="Y120" s="111"/>
      <c r="Z120" s="111"/>
      <c r="AA120" s="117"/>
      <c r="AB120" s="117"/>
      <c r="AC120" s="117"/>
      <c r="AD120" s="111" t="s">
        <v>96</v>
      </c>
      <c r="AE120" s="118" t="s">
        <v>92</v>
      </c>
      <c r="AF120" s="105"/>
      <c r="AG120" s="108"/>
      <c r="AH120" s="108" t="s">
        <v>92</v>
      </c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9"/>
    </row>
    <row r="121" spans="1:46" s="7" customFormat="1" x14ac:dyDescent="0.2">
      <c r="A121" s="94">
        <v>211</v>
      </c>
      <c r="B121" s="121" t="str">
        <f t="shared" si="16"/>
        <v>211</v>
      </c>
      <c r="C121" s="121" t="str">
        <f t="shared" si="17"/>
        <v>211</v>
      </c>
      <c r="D121" s="101" t="s">
        <v>68</v>
      </c>
      <c r="E121" s="102" t="s">
        <v>79</v>
      </c>
      <c r="F121" s="113"/>
      <c r="G121" s="110" t="s">
        <v>29</v>
      </c>
      <c r="H121" s="107"/>
      <c r="I121" s="114" t="s">
        <v>29</v>
      </c>
      <c r="J121" s="104">
        <v>6000</v>
      </c>
      <c r="K121" s="104" t="s">
        <v>29</v>
      </c>
      <c r="L121" s="104"/>
      <c r="M121" s="112"/>
      <c r="N121" s="106"/>
      <c r="O121" s="104"/>
      <c r="P121" s="107"/>
      <c r="Q121" s="104"/>
      <c r="R121" s="104"/>
      <c r="S121" s="104"/>
      <c r="T121" s="104" t="s">
        <v>29</v>
      </c>
      <c r="U121" s="115" t="s">
        <v>29</v>
      </c>
      <c r="V121" s="116"/>
      <c r="W121" s="111"/>
      <c r="X121" s="111"/>
      <c r="Y121" s="111"/>
      <c r="Z121" s="111"/>
      <c r="AA121" s="117"/>
      <c r="AB121" s="117"/>
      <c r="AC121" s="117"/>
      <c r="AD121" s="111"/>
      <c r="AE121" s="118"/>
      <c r="AF121" s="105"/>
      <c r="AG121" s="108"/>
      <c r="AH121" s="108"/>
      <c r="AI121" s="108"/>
      <c r="AJ121" s="108" t="s">
        <v>92</v>
      </c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9"/>
    </row>
    <row r="122" spans="1:46" s="7" customFormat="1" ht="12.75" customHeight="1" x14ac:dyDescent="0.2">
      <c r="A122" s="38">
        <f>IF(SUM(A120:A121)&gt;0,1000,"")</f>
        <v>1000</v>
      </c>
      <c r="B122" s="38"/>
      <c r="C122" s="38"/>
      <c r="D122" s="45" t="s">
        <v>68</v>
      </c>
      <c r="E122" s="45" t="s">
        <v>79</v>
      </c>
      <c r="F122" s="26"/>
      <c r="G122" s="51">
        <v>23880</v>
      </c>
      <c r="H122" s="51">
        <v>16490</v>
      </c>
      <c r="I122" s="50">
        <v>0.10008375209380234</v>
      </c>
      <c r="J122" s="51">
        <v>6695</v>
      </c>
      <c r="K122" s="51">
        <v>5000</v>
      </c>
      <c r="L122" s="51"/>
      <c r="M122" s="51" t="s">
        <v>29</v>
      </c>
      <c r="N122" s="52" t="s">
        <v>29</v>
      </c>
      <c r="O122" s="51" t="s">
        <v>29</v>
      </c>
      <c r="P122" s="51" t="s">
        <v>29</v>
      </c>
      <c r="Q122" s="51" t="s">
        <v>29</v>
      </c>
      <c r="R122" s="51" t="s">
        <v>29</v>
      </c>
      <c r="S122" s="51" t="s">
        <v>29</v>
      </c>
      <c r="T122" s="51" t="s">
        <v>29</v>
      </c>
      <c r="U122" s="39" t="s">
        <v>29</v>
      </c>
      <c r="V122" s="40"/>
      <c r="W122" s="40"/>
      <c r="X122" s="40"/>
      <c r="Y122" s="39"/>
      <c r="Z122" s="39"/>
      <c r="AA122" s="39"/>
      <c r="AB122" s="40"/>
      <c r="AC122" s="31"/>
      <c r="AD122" s="31"/>
      <c r="AE122" s="31"/>
      <c r="AF122" s="41" t="s">
        <v>29</v>
      </c>
      <c r="AG122" s="42" t="s">
        <v>29</v>
      </c>
      <c r="AH122" s="42" t="s">
        <v>92</v>
      </c>
      <c r="AI122" s="42" t="s">
        <v>29</v>
      </c>
      <c r="AJ122" s="42" t="s">
        <v>92</v>
      </c>
      <c r="AK122" s="42" t="s">
        <v>29</v>
      </c>
      <c r="AL122" s="42" t="s">
        <v>29</v>
      </c>
      <c r="AM122" s="42" t="s">
        <v>29</v>
      </c>
      <c r="AN122" s="42" t="s">
        <v>29</v>
      </c>
      <c r="AO122" s="42" t="s">
        <v>29</v>
      </c>
      <c r="AP122" s="42" t="s">
        <v>29</v>
      </c>
      <c r="AQ122" s="42" t="s">
        <v>29</v>
      </c>
      <c r="AR122" s="42" t="s">
        <v>29</v>
      </c>
      <c r="AS122" s="42" t="s">
        <v>29</v>
      </c>
      <c r="AT122" s="43" t="s">
        <v>29</v>
      </c>
    </row>
    <row r="123" spans="1:46" s="7" customFormat="1" ht="12.75" customHeight="1" x14ac:dyDescent="0.2">
      <c r="A123" s="38">
        <f>IF(SUM(A120:A121)&gt;0,2000,"")</f>
        <v>2000</v>
      </c>
      <c r="B123" s="38"/>
      <c r="C123" s="38"/>
      <c r="D123" s="27"/>
      <c r="E123" s="103"/>
      <c r="F123" s="21"/>
      <c r="G123" s="31" t="s">
        <v>29</v>
      </c>
      <c r="H123" s="31"/>
      <c r="I123" s="35" t="s">
        <v>29</v>
      </c>
      <c r="J123" s="31" t="s">
        <v>29</v>
      </c>
      <c r="K123" s="31" t="s">
        <v>29</v>
      </c>
      <c r="L123" s="31"/>
      <c r="M123" s="103"/>
      <c r="N123" s="103"/>
      <c r="O123" s="103"/>
      <c r="P123" s="103"/>
      <c r="Q123" s="103"/>
      <c r="R123" s="103"/>
      <c r="S123" s="103"/>
      <c r="T123" s="103" t="s">
        <v>29</v>
      </c>
      <c r="U123" s="29" t="s">
        <v>29</v>
      </c>
      <c r="V123" s="30"/>
      <c r="W123" s="30"/>
      <c r="X123" s="30"/>
      <c r="Y123" s="29"/>
      <c r="Z123" s="29"/>
      <c r="AA123" s="29"/>
      <c r="AB123" s="30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</row>
    <row r="124" spans="1:46" s="7" customFormat="1" ht="12.75" customHeight="1" x14ac:dyDescent="0.2">
      <c r="A124" s="38">
        <f>IF(SUM(A120:A121)&gt;0,2001,"")</f>
        <v>2001</v>
      </c>
      <c r="B124" s="38"/>
      <c r="C124" s="38"/>
      <c r="D124" s="27"/>
      <c r="E124" s="103"/>
      <c r="F124" s="36"/>
      <c r="G124" s="35" t="s">
        <v>29</v>
      </c>
      <c r="H124" s="29"/>
      <c r="I124" s="35" t="s">
        <v>29</v>
      </c>
      <c r="J124" s="44" t="s">
        <v>29</v>
      </c>
      <c r="K124" s="28" t="s">
        <v>29</v>
      </c>
      <c r="L124" s="28"/>
      <c r="M124" s="20"/>
      <c r="N124" s="20"/>
      <c r="O124" s="20"/>
      <c r="P124" s="29"/>
      <c r="Q124" s="29"/>
      <c r="R124" s="29"/>
      <c r="S124" s="35"/>
      <c r="T124" s="29" t="s">
        <v>29</v>
      </c>
      <c r="U124" s="29" t="s">
        <v>29</v>
      </c>
      <c r="V124" s="30"/>
      <c r="W124" s="30"/>
      <c r="X124" s="30"/>
      <c r="Y124" s="29"/>
      <c r="Z124" s="29"/>
      <c r="AA124" s="29"/>
      <c r="AB124" s="30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</row>
    <row r="125" spans="1:46" s="3" customFormat="1" x14ac:dyDescent="0.2">
      <c r="A125" s="127">
        <v>4</v>
      </c>
      <c r="B125" s="121" t="str">
        <f t="shared" ref="B125:B132" si="18">HYPERLINK("Haendler\"&amp;A125&amp;".jpg",""&amp;A125)</f>
        <v>4</v>
      </c>
      <c r="C125" s="121" t="str">
        <f t="shared" ref="C125:C132" si="19">HYPERLINK("http://www.diekommunikationsfabrik.de\2017\12_Dezember_2\Haendler\"&amp;B125&amp;".jpg",""&amp;B125)</f>
        <v>4</v>
      </c>
      <c r="D125" s="101" t="s">
        <v>68</v>
      </c>
      <c r="E125" s="102" t="s">
        <v>69</v>
      </c>
      <c r="F125" s="113"/>
      <c r="G125" s="110">
        <v>36600</v>
      </c>
      <c r="H125" s="107"/>
      <c r="I125" s="114" t="s">
        <v>29</v>
      </c>
      <c r="J125" s="104" t="s">
        <v>29</v>
      </c>
      <c r="K125" s="104">
        <v>9760</v>
      </c>
      <c r="L125" s="104"/>
      <c r="M125" s="112" t="s">
        <v>90</v>
      </c>
      <c r="N125" s="106"/>
      <c r="O125" s="104">
        <v>2000</v>
      </c>
      <c r="P125" s="107">
        <v>99</v>
      </c>
      <c r="Q125" s="104">
        <v>24</v>
      </c>
      <c r="R125" s="104">
        <v>10000</v>
      </c>
      <c r="S125" s="104"/>
      <c r="T125" s="104" t="s">
        <v>29</v>
      </c>
      <c r="U125" s="115">
        <v>0.87810584958217275</v>
      </c>
      <c r="V125" s="116"/>
      <c r="W125" s="111" t="s">
        <v>91</v>
      </c>
      <c r="X125" s="111"/>
      <c r="Y125" s="111" t="s">
        <v>92</v>
      </c>
      <c r="Z125" s="111"/>
      <c r="AA125" s="117" t="s">
        <v>92</v>
      </c>
      <c r="AB125" s="117" t="s">
        <v>92</v>
      </c>
      <c r="AC125" s="117"/>
      <c r="AD125" s="111" t="s">
        <v>96</v>
      </c>
      <c r="AE125" s="118"/>
      <c r="AF125" s="105"/>
      <c r="AG125" s="108"/>
      <c r="AH125" s="108"/>
      <c r="AI125" s="108"/>
      <c r="AJ125" s="108"/>
      <c r="AK125" s="108"/>
      <c r="AL125" s="108" t="s">
        <v>92</v>
      </c>
      <c r="AM125" s="108"/>
      <c r="AN125" s="108"/>
      <c r="AO125" s="108"/>
      <c r="AP125" s="108"/>
      <c r="AQ125" s="108"/>
      <c r="AR125" s="108"/>
      <c r="AS125" s="108"/>
      <c r="AT125" s="109"/>
    </row>
    <row r="126" spans="1:46" s="100" customFormat="1" x14ac:dyDescent="0.2">
      <c r="A126" s="94">
        <v>4</v>
      </c>
      <c r="B126" s="121" t="str">
        <f t="shared" si="18"/>
        <v>4</v>
      </c>
      <c r="C126" s="121" t="str">
        <f t="shared" si="19"/>
        <v>4</v>
      </c>
      <c r="D126" s="101" t="s">
        <v>68</v>
      </c>
      <c r="E126" s="102" t="s">
        <v>69</v>
      </c>
      <c r="F126" s="113"/>
      <c r="G126" s="110">
        <v>18775</v>
      </c>
      <c r="H126" s="107"/>
      <c r="I126" s="114" t="s">
        <v>29</v>
      </c>
      <c r="J126" s="104" t="s">
        <v>29</v>
      </c>
      <c r="K126" s="104">
        <v>5000</v>
      </c>
      <c r="L126" s="104"/>
      <c r="M126" s="112" t="s">
        <v>90</v>
      </c>
      <c r="N126" s="106"/>
      <c r="O126" s="104">
        <v>1E-4</v>
      </c>
      <c r="P126" s="107">
        <v>59</v>
      </c>
      <c r="Q126" s="104">
        <v>24</v>
      </c>
      <c r="R126" s="104">
        <v>10000</v>
      </c>
      <c r="S126" s="104"/>
      <c r="T126" s="104" t="s">
        <v>29</v>
      </c>
      <c r="U126" s="115">
        <v>0.92165974550484098</v>
      </c>
      <c r="V126" s="116"/>
      <c r="W126" s="111" t="s">
        <v>91</v>
      </c>
      <c r="X126" s="111"/>
      <c r="Y126" s="111"/>
      <c r="Z126" s="111"/>
      <c r="AA126" s="117"/>
      <c r="AB126" s="117" t="s">
        <v>92</v>
      </c>
      <c r="AC126" s="117" t="s">
        <v>92</v>
      </c>
      <c r="AD126" s="111" t="s">
        <v>96</v>
      </c>
      <c r="AE126" s="118"/>
      <c r="AF126" s="105"/>
      <c r="AG126" s="108"/>
      <c r="AH126" s="108"/>
      <c r="AI126" s="108"/>
      <c r="AJ126" s="108"/>
      <c r="AK126" s="108"/>
      <c r="AL126" s="108" t="s">
        <v>92</v>
      </c>
      <c r="AM126" s="108"/>
      <c r="AN126" s="108"/>
      <c r="AO126" s="108"/>
      <c r="AP126" s="108"/>
      <c r="AQ126" s="108"/>
      <c r="AR126" s="108"/>
      <c r="AS126" s="108"/>
      <c r="AT126" s="109"/>
    </row>
    <row r="127" spans="1:46" s="103" customFormat="1" x14ac:dyDescent="0.2">
      <c r="A127" s="94">
        <v>9</v>
      </c>
      <c r="B127" s="121" t="str">
        <f t="shared" si="18"/>
        <v>9</v>
      </c>
      <c r="C127" s="121" t="str">
        <f t="shared" si="19"/>
        <v>9</v>
      </c>
      <c r="D127" s="101" t="s">
        <v>68</v>
      </c>
      <c r="E127" s="102" t="s">
        <v>69</v>
      </c>
      <c r="F127" s="113"/>
      <c r="G127" s="110" t="s">
        <v>29</v>
      </c>
      <c r="H127" s="107"/>
      <c r="I127" s="114" t="s">
        <v>29</v>
      </c>
      <c r="J127" s="104">
        <v>5800</v>
      </c>
      <c r="K127" s="104" t="s">
        <v>29</v>
      </c>
      <c r="L127" s="104"/>
      <c r="M127" s="112"/>
      <c r="N127" s="106"/>
      <c r="O127" s="104"/>
      <c r="P127" s="107"/>
      <c r="Q127" s="104"/>
      <c r="R127" s="104"/>
      <c r="S127" s="104"/>
      <c r="T127" s="104" t="s">
        <v>29</v>
      </c>
      <c r="U127" s="115"/>
      <c r="V127" s="116" t="s">
        <v>92</v>
      </c>
      <c r="W127" s="111"/>
      <c r="X127" s="111"/>
      <c r="Y127" s="111"/>
      <c r="Z127" s="111"/>
      <c r="AA127" s="117"/>
      <c r="AB127" s="117"/>
      <c r="AC127" s="117"/>
      <c r="AD127" s="111"/>
      <c r="AE127" s="118"/>
      <c r="AF127" s="105"/>
      <c r="AG127" s="108"/>
      <c r="AH127" s="108"/>
      <c r="AI127" s="108"/>
      <c r="AJ127" s="108" t="s">
        <v>92</v>
      </c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9"/>
    </row>
    <row r="128" spans="1:46" s="103" customFormat="1" x14ac:dyDescent="0.2">
      <c r="A128" s="94">
        <v>22</v>
      </c>
      <c r="B128" s="121" t="str">
        <f t="shared" si="18"/>
        <v>22</v>
      </c>
      <c r="C128" s="121" t="str">
        <f t="shared" si="19"/>
        <v>22</v>
      </c>
      <c r="D128" s="101" t="s">
        <v>68</v>
      </c>
      <c r="E128" s="102" t="s">
        <v>69</v>
      </c>
      <c r="F128" s="113"/>
      <c r="G128" s="110">
        <v>18775</v>
      </c>
      <c r="H128" s="107">
        <v>10990</v>
      </c>
      <c r="I128" s="114">
        <v>0.14833555259653794</v>
      </c>
      <c r="J128" s="104">
        <v>7785</v>
      </c>
      <c r="K128" s="104">
        <v>5000</v>
      </c>
      <c r="L128" s="104"/>
      <c r="M128" s="112" t="s">
        <v>90</v>
      </c>
      <c r="N128" s="106"/>
      <c r="O128" s="104">
        <v>1E-4</v>
      </c>
      <c r="P128" s="107">
        <v>39</v>
      </c>
      <c r="Q128" s="104">
        <v>24</v>
      </c>
      <c r="R128" s="104">
        <v>10000</v>
      </c>
      <c r="S128" s="104"/>
      <c r="T128" s="104" t="s">
        <v>29</v>
      </c>
      <c r="U128" s="115">
        <v>0.94821576210235137</v>
      </c>
      <c r="V128" s="116"/>
      <c r="W128" s="111" t="s">
        <v>91</v>
      </c>
      <c r="X128" s="111"/>
      <c r="Y128" s="111"/>
      <c r="Z128" s="111"/>
      <c r="AA128" s="117"/>
      <c r="AB128" s="117"/>
      <c r="AC128" s="117"/>
      <c r="AD128" s="111" t="s">
        <v>96</v>
      </c>
      <c r="AE128" s="118"/>
      <c r="AF128" s="105"/>
      <c r="AG128" s="108"/>
      <c r="AH128" s="108"/>
      <c r="AI128" s="108"/>
      <c r="AJ128" s="108"/>
      <c r="AK128" s="108" t="s">
        <v>92</v>
      </c>
      <c r="AL128" s="108"/>
      <c r="AM128" s="108"/>
      <c r="AN128" s="108"/>
      <c r="AO128" s="108"/>
      <c r="AP128" s="108"/>
      <c r="AQ128" s="108"/>
      <c r="AR128" s="108"/>
      <c r="AS128" s="108"/>
      <c r="AT128" s="109"/>
    </row>
    <row r="129" spans="1:46" s="103" customFormat="1" x14ac:dyDescent="0.2">
      <c r="A129" s="94">
        <v>29</v>
      </c>
      <c r="B129" s="121" t="str">
        <f t="shared" si="18"/>
        <v>29</v>
      </c>
      <c r="C129" s="121" t="str">
        <f t="shared" si="19"/>
        <v>29</v>
      </c>
      <c r="D129" s="101" t="s">
        <v>68</v>
      </c>
      <c r="E129" s="102" t="s">
        <v>69</v>
      </c>
      <c r="F129" s="113"/>
      <c r="G129" s="110" t="s">
        <v>29</v>
      </c>
      <c r="H129" s="107"/>
      <c r="I129" s="114" t="s">
        <v>29</v>
      </c>
      <c r="J129" s="104">
        <v>7500</v>
      </c>
      <c r="K129" s="104">
        <v>5000</v>
      </c>
      <c r="L129" s="104"/>
      <c r="M129" s="112"/>
      <c r="N129" s="106"/>
      <c r="O129" s="104"/>
      <c r="P129" s="107"/>
      <c r="Q129" s="104"/>
      <c r="R129" s="104"/>
      <c r="S129" s="104"/>
      <c r="T129" s="104" t="s">
        <v>29</v>
      </c>
      <c r="U129" s="115"/>
      <c r="V129" s="116"/>
      <c r="W129" s="111" t="s">
        <v>91</v>
      </c>
      <c r="X129" s="111"/>
      <c r="Y129" s="111"/>
      <c r="Z129" s="111"/>
      <c r="AA129" s="117"/>
      <c r="AB129" s="117"/>
      <c r="AC129" s="117"/>
      <c r="AD129" s="111" t="s">
        <v>96</v>
      </c>
      <c r="AE129" s="118"/>
      <c r="AF129" s="105" t="s">
        <v>92</v>
      </c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9"/>
    </row>
    <row r="130" spans="1:46" s="100" customFormat="1" x14ac:dyDescent="0.2">
      <c r="A130" s="94">
        <v>301</v>
      </c>
      <c r="B130" s="121" t="str">
        <f t="shared" si="18"/>
        <v>301</v>
      </c>
      <c r="C130" s="121" t="str">
        <f t="shared" si="19"/>
        <v>301</v>
      </c>
      <c r="D130" s="101" t="s">
        <v>68</v>
      </c>
      <c r="E130" s="102" t="s">
        <v>69</v>
      </c>
      <c r="F130" s="113"/>
      <c r="G130" s="110">
        <v>18505</v>
      </c>
      <c r="H130" s="107">
        <v>11990</v>
      </c>
      <c r="I130" s="114">
        <v>8.1869764928397731E-2</v>
      </c>
      <c r="J130" s="104">
        <v>6515</v>
      </c>
      <c r="K130" s="104">
        <v>5000</v>
      </c>
      <c r="L130" s="104"/>
      <c r="M130" s="112"/>
      <c r="N130" s="106"/>
      <c r="O130" s="104"/>
      <c r="P130" s="107"/>
      <c r="Q130" s="104"/>
      <c r="R130" s="104"/>
      <c r="S130" s="104"/>
      <c r="T130" s="104" t="s">
        <v>29</v>
      </c>
      <c r="U130" s="115"/>
      <c r="V130" s="116"/>
      <c r="W130" s="111" t="s">
        <v>91</v>
      </c>
      <c r="X130" s="111"/>
      <c r="Y130" s="111"/>
      <c r="Z130" s="111"/>
      <c r="AA130" s="117"/>
      <c r="AB130" s="117"/>
      <c r="AC130" s="117"/>
      <c r="AD130" s="111" t="s">
        <v>96</v>
      </c>
      <c r="AE130" s="118" t="s">
        <v>92</v>
      </c>
      <c r="AF130" s="105"/>
      <c r="AG130" s="108"/>
      <c r="AH130" s="108" t="s">
        <v>92</v>
      </c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9"/>
    </row>
    <row r="131" spans="1:46" s="103" customFormat="1" x14ac:dyDescent="0.2">
      <c r="A131" s="94">
        <v>204</v>
      </c>
      <c r="B131" s="121" t="str">
        <f t="shared" si="18"/>
        <v>204</v>
      </c>
      <c r="C131" s="121" t="str">
        <f t="shared" si="19"/>
        <v>204</v>
      </c>
      <c r="D131" s="119" t="s">
        <v>68</v>
      </c>
      <c r="E131" s="120" t="s">
        <v>69</v>
      </c>
      <c r="F131" s="113" t="s">
        <v>99</v>
      </c>
      <c r="G131" s="110">
        <v>22775</v>
      </c>
      <c r="H131" s="107">
        <v>19990</v>
      </c>
      <c r="I131" s="114">
        <v>0.12228320526893524</v>
      </c>
      <c r="J131" s="104">
        <v>5365</v>
      </c>
      <c r="K131" s="104">
        <v>2580</v>
      </c>
      <c r="L131" s="104"/>
      <c r="M131" s="112" t="s">
        <v>102</v>
      </c>
      <c r="N131" s="106">
        <v>1.9900000000000001E-2</v>
      </c>
      <c r="O131" s="104">
        <v>1990</v>
      </c>
      <c r="P131" s="107">
        <v>199</v>
      </c>
      <c r="Q131" s="104">
        <v>48</v>
      </c>
      <c r="R131" s="104">
        <v>10000</v>
      </c>
      <c r="S131" s="104">
        <v>9546</v>
      </c>
      <c r="T131" s="104">
        <v>20889</v>
      </c>
      <c r="U131" s="115">
        <v>0.47714609286523213</v>
      </c>
      <c r="V131" s="116"/>
      <c r="W131" s="111" t="s">
        <v>89</v>
      </c>
      <c r="X131" s="111"/>
      <c r="Y131" s="111" t="s">
        <v>92</v>
      </c>
      <c r="Z131" s="111"/>
      <c r="AA131" s="117"/>
      <c r="AB131" s="117"/>
      <c r="AC131" s="117" t="s">
        <v>92</v>
      </c>
      <c r="AD131" s="111"/>
      <c r="AE131" s="118"/>
      <c r="AF131" s="105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 t="s">
        <v>92</v>
      </c>
      <c r="AT131" s="109"/>
    </row>
    <row r="132" spans="1:46" s="103" customFormat="1" x14ac:dyDescent="0.2">
      <c r="A132" s="94">
        <v>211</v>
      </c>
      <c r="B132" s="121" t="str">
        <f t="shared" si="18"/>
        <v>211</v>
      </c>
      <c r="C132" s="121" t="str">
        <f t="shared" si="19"/>
        <v>211</v>
      </c>
      <c r="D132" s="119" t="s">
        <v>68</v>
      </c>
      <c r="E132" s="120" t="s">
        <v>69</v>
      </c>
      <c r="F132" s="113" t="s">
        <v>100</v>
      </c>
      <c r="G132" s="110" t="s">
        <v>29</v>
      </c>
      <c r="H132" s="107"/>
      <c r="I132" s="114" t="s">
        <v>29</v>
      </c>
      <c r="J132" s="104">
        <v>8700</v>
      </c>
      <c r="K132" s="104">
        <v>2700</v>
      </c>
      <c r="L132" s="104"/>
      <c r="M132" s="112"/>
      <c r="N132" s="106"/>
      <c r="O132" s="104"/>
      <c r="P132" s="107"/>
      <c r="Q132" s="104"/>
      <c r="R132" s="104"/>
      <c r="S132" s="104"/>
      <c r="T132" s="104" t="s">
        <v>29</v>
      </c>
      <c r="U132" s="115"/>
      <c r="V132" s="116"/>
      <c r="W132" s="111" t="s">
        <v>89</v>
      </c>
      <c r="X132" s="111"/>
      <c r="Y132" s="111"/>
      <c r="Z132" s="111"/>
      <c r="AA132" s="117"/>
      <c r="AB132" s="117"/>
      <c r="AC132" s="117"/>
      <c r="AD132" s="111"/>
      <c r="AE132" s="118"/>
      <c r="AF132" s="105"/>
      <c r="AG132" s="108"/>
      <c r="AH132" s="108"/>
      <c r="AI132" s="108"/>
      <c r="AJ132" s="108" t="s">
        <v>92</v>
      </c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9"/>
    </row>
    <row r="133" spans="1:46" s="7" customFormat="1" ht="12.75" customHeight="1" x14ac:dyDescent="0.2">
      <c r="A133" s="38">
        <f>IF(SUM(A125:A132)&gt;0,1000,"")</f>
        <v>1000</v>
      </c>
      <c r="B133" s="38"/>
      <c r="C133" s="38"/>
      <c r="D133" s="45" t="s">
        <v>68</v>
      </c>
      <c r="E133" s="45" t="s">
        <v>69</v>
      </c>
      <c r="F133" s="26"/>
      <c r="G133" s="51">
        <v>23086</v>
      </c>
      <c r="H133" s="51">
        <v>14323.333333333334</v>
      </c>
      <c r="I133" s="50">
        <v>0.11749617426462362</v>
      </c>
      <c r="J133" s="51">
        <v>6944.166666666667</v>
      </c>
      <c r="K133" s="51">
        <v>5005.7142857142853</v>
      </c>
      <c r="L133" s="51"/>
      <c r="M133" s="51" t="s">
        <v>29</v>
      </c>
      <c r="N133" s="52">
        <v>1.9900000000000001E-2</v>
      </c>
      <c r="O133" s="51">
        <v>997.50004999999999</v>
      </c>
      <c r="P133" s="51">
        <v>99</v>
      </c>
      <c r="Q133" s="51">
        <v>30</v>
      </c>
      <c r="R133" s="51">
        <v>10000</v>
      </c>
      <c r="S133" s="51">
        <v>9546</v>
      </c>
      <c r="T133" s="51">
        <v>20889</v>
      </c>
      <c r="U133" s="39" t="s">
        <v>29</v>
      </c>
      <c r="V133" s="40"/>
      <c r="W133" s="40"/>
      <c r="X133" s="40"/>
      <c r="Y133" s="39"/>
      <c r="Z133" s="39"/>
      <c r="AA133" s="39"/>
      <c r="AB133" s="40"/>
      <c r="AC133" s="31"/>
      <c r="AD133" s="31"/>
      <c r="AE133" s="31"/>
      <c r="AF133" s="41" t="s">
        <v>92</v>
      </c>
      <c r="AG133" s="42" t="s">
        <v>29</v>
      </c>
      <c r="AH133" s="42" t="s">
        <v>92</v>
      </c>
      <c r="AI133" s="42" t="s">
        <v>29</v>
      </c>
      <c r="AJ133" s="42" t="s">
        <v>92</v>
      </c>
      <c r="AK133" s="42" t="s">
        <v>92</v>
      </c>
      <c r="AL133" s="42" t="s">
        <v>92</v>
      </c>
      <c r="AM133" s="42" t="s">
        <v>29</v>
      </c>
      <c r="AN133" s="42" t="s">
        <v>29</v>
      </c>
      <c r="AO133" s="42" t="s">
        <v>29</v>
      </c>
      <c r="AP133" s="42" t="s">
        <v>29</v>
      </c>
      <c r="AQ133" s="42" t="s">
        <v>29</v>
      </c>
      <c r="AR133" s="42" t="s">
        <v>29</v>
      </c>
      <c r="AS133" s="42" t="s">
        <v>92</v>
      </c>
      <c r="AT133" s="43" t="s">
        <v>29</v>
      </c>
    </row>
    <row r="134" spans="1:46" s="7" customFormat="1" ht="12.75" customHeight="1" x14ac:dyDescent="0.2">
      <c r="A134" s="38">
        <f>IF(SUM(A125:A132)&gt;0,2000,"")</f>
        <v>2000</v>
      </c>
      <c r="B134" s="38"/>
      <c r="C134" s="38"/>
      <c r="D134" s="27"/>
      <c r="E134" s="103"/>
      <c r="F134" s="21"/>
      <c r="G134" s="31"/>
      <c r="H134" s="31"/>
      <c r="I134" s="35" t="s">
        <v>29</v>
      </c>
      <c r="J134" s="31" t="s">
        <v>29</v>
      </c>
      <c r="K134" s="31" t="s">
        <v>29</v>
      </c>
      <c r="L134" s="31"/>
      <c r="M134" s="103"/>
      <c r="N134" s="103"/>
      <c r="O134" s="103"/>
      <c r="P134" s="103"/>
      <c r="Q134" s="103"/>
      <c r="R134" s="103"/>
      <c r="S134" s="103"/>
      <c r="T134" s="103" t="s">
        <v>29</v>
      </c>
      <c r="U134" s="29" t="s">
        <v>29</v>
      </c>
      <c r="V134" s="30"/>
      <c r="W134" s="30"/>
      <c r="X134" s="30"/>
      <c r="Y134" s="29"/>
      <c r="Z134" s="29"/>
      <c r="AA134" s="29"/>
      <c r="AB134" s="30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</row>
    <row r="135" spans="1:46" s="7" customFormat="1" ht="12.75" customHeight="1" x14ac:dyDescent="0.2">
      <c r="A135" s="38">
        <f>IF(SUM(A125:A132)&gt;0,2001,"")</f>
        <v>2001</v>
      </c>
      <c r="B135" s="38"/>
      <c r="C135" s="38"/>
      <c r="D135" s="27"/>
      <c r="E135" s="103"/>
      <c r="F135" s="36"/>
      <c r="G135" s="29"/>
      <c r="H135" s="29"/>
      <c r="I135" s="35" t="s">
        <v>29</v>
      </c>
      <c r="J135" s="44" t="s">
        <v>29</v>
      </c>
      <c r="K135" s="28" t="s">
        <v>29</v>
      </c>
      <c r="L135" s="28"/>
      <c r="M135" s="20"/>
      <c r="N135" s="20"/>
      <c r="O135" s="20"/>
      <c r="P135" s="29"/>
      <c r="Q135" s="29"/>
      <c r="R135" s="29"/>
      <c r="S135" s="35"/>
      <c r="T135" s="29" t="s">
        <v>29</v>
      </c>
      <c r="U135" s="29" t="s">
        <v>29</v>
      </c>
      <c r="V135" s="30"/>
      <c r="W135" s="30"/>
      <c r="X135" s="30"/>
      <c r="Y135" s="29"/>
      <c r="Z135" s="29"/>
      <c r="AA135" s="29"/>
      <c r="AB135" s="30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</row>
    <row r="136" spans="1:46" s="103" customFormat="1" x14ac:dyDescent="0.2">
      <c r="A136" s="94">
        <v>9</v>
      </c>
      <c r="B136" s="121" t="str">
        <f>HYPERLINK("Haendler\"&amp;A136&amp;".jpg",""&amp;A136)</f>
        <v>9</v>
      </c>
      <c r="C136" s="121" t="str">
        <f>HYPERLINK("http://www.diekommunikationsfabrik.de\2017\12_Dezember_2\Haendler\"&amp;B136&amp;".jpg",""&amp;B136)</f>
        <v>9</v>
      </c>
      <c r="D136" s="101" t="s">
        <v>68</v>
      </c>
      <c r="E136" s="120" t="s">
        <v>70</v>
      </c>
      <c r="F136" s="113"/>
      <c r="G136" s="110" t="s">
        <v>29</v>
      </c>
      <c r="H136" s="107"/>
      <c r="I136" s="114" t="s">
        <v>29</v>
      </c>
      <c r="J136" s="104">
        <v>5800</v>
      </c>
      <c r="K136" s="104" t="s">
        <v>29</v>
      </c>
      <c r="L136" s="104"/>
      <c r="M136" s="112"/>
      <c r="N136" s="106"/>
      <c r="O136" s="104"/>
      <c r="P136" s="107"/>
      <c r="Q136" s="104"/>
      <c r="R136" s="104"/>
      <c r="S136" s="104"/>
      <c r="T136" s="104" t="s">
        <v>29</v>
      </c>
      <c r="U136" s="115"/>
      <c r="V136" s="116" t="s">
        <v>92</v>
      </c>
      <c r="W136" s="111"/>
      <c r="X136" s="111"/>
      <c r="Y136" s="111"/>
      <c r="Z136" s="111"/>
      <c r="AA136" s="117"/>
      <c r="AB136" s="117"/>
      <c r="AC136" s="117"/>
      <c r="AD136" s="111"/>
      <c r="AE136" s="118"/>
      <c r="AF136" s="105"/>
      <c r="AG136" s="108"/>
      <c r="AH136" s="108"/>
      <c r="AI136" s="108"/>
      <c r="AJ136" s="108" t="s">
        <v>92</v>
      </c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9"/>
    </row>
    <row r="137" spans="1:46" s="103" customFormat="1" ht="12.75" customHeight="1" x14ac:dyDescent="0.2">
      <c r="A137" s="38">
        <f>IF(SUM(A136:A136)&gt;0,1000,"")</f>
        <v>1000</v>
      </c>
      <c r="B137" s="38" t="str">
        <f t="shared" ref="B137" si="20">HYPERLINK("Haendler\"&amp;A137&amp;".jpg",""&amp;A137)</f>
        <v>1000</v>
      </c>
      <c r="C137" s="38" t="str">
        <f>HYPERLINK("http://www.diekommunikationsfabrik.de\Maerz_eins\Haendler\"&amp;B137&amp;".jpg",""&amp;B137)</f>
        <v>1000</v>
      </c>
      <c r="D137" s="45" t="s">
        <v>68</v>
      </c>
      <c r="E137" s="45" t="s">
        <v>70</v>
      </c>
      <c r="F137" s="26"/>
      <c r="G137" s="51" t="s">
        <v>29</v>
      </c>
      <c r="H137" s="51" t="s">
        <v>29</v>
      </c>
      <c r="I137" s="50" t="s">
        <v>29</v>
      </c>
      <c r="J137" s="51">
        <v>5800</v>
      </c>
      <c r="K137" s="51" t="s">
        <v>29</v>
      </c>
      <c r="L137" s="51" t="s">
        <v>29</v>
      </c>
      <c r="M137" s="51" t="s">
        <v>29</v>
      </c>
      <c r="N137" s="52" t="s">
        <v>29</v>
      </c>
      <c r="O137" s="51" t="s">
        <v>29</v>
      </c>
      <c r="P137" s="51" t="s">
        <v>29</v>
      </c>
      <c r="Q137" s="51" t="s">
        <v>29</v>
      </c>
      <c r="R137" s="51" t="s">
        <v>29</v>
      </c>
      <c r="S137" s="51" t="s">
        <v>29</v>
      </c>
      <c r="T137" s="51" t="s">
        <v>29</v>
      </c>
      <c r="U137" s="39" t="s">
        <v>29</v>
      </c>
      <c r="V137" s="40"/>
      <c r="W137" s="40"/>
      <c r="X137" s="40"/>
      <c r="Y137" s="39"/>
      <c r="Z137" s="39"/>
      <c r="AA137" s="39"/>
      <c r="AB137" s="40"/>
      <c r="AC137" s="31"/>
      <c r="AD137" s="31"/>
      <c r="AE137" s="31"/>
      <c r="AF137" s="41"/>
      <c r="AG137" s="42"/>
      <c r="AH137" s="42"/>
      <c r="AI137" s="42"/>
      <c r="AJ137" s="42" t="s">
        <v>92</v>
      </c>
      <c r="AK137" s="42"/>
      <c r="AL137" s="42"/>
      <c r="AM137" s="42"/>
      <c r="AN137" s="42"/>
      <c r="AO137" s="42"/>
      <c r="AP137" s="42"/>
      <c r="AQ137" s="42"/>
      <c r="AR137" s="42"/>
      <c r="AS137" s="42"/>
      <c r="AT137" s="43"/>
    </row>
    <row r="138" spans="1:46" s="7" customFormat="1" ht="12.75" customHeight="1" x14ac:dyDescent="0.2">
      <c r="A138" s="38" t="e">
        <f>#REF!</f>
        <v>#REF!</v>
      </c>
      <c r="B138" s="38"/>
      <c r="C138" s="38"/>
      <c r="D138" s="27"/>
      <c r="F138" s="21"/>
      <c r="G138" s="31"/>
      <c r="H138" s="31"/>
      <c r="I138" s="35"/>
      <c r="J138" s="31"/>
      <c r="K138" s="31"/>
      <c r="L138" s="31"/>
      <c r="U138" s="29"/>
      <c r="V138" s="30"/>
      <c r="W138" s="30"/>
      <c r="X138" s="30"/>
      <c r="Y138" s="29"/>
      <c r="Z138" s="29"/>
      <c r="AA138" s="29"/>
      <c r="AB138" s="30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</row>
    <row r="139" spans="1:46" s="7" customFormat="1" ht="12.75" customHeight="1" x14ac:dyDescent="0.2">
      <c r="A139" s="38" t="e">
        <f>#REF!</f>
        <v>#REF!</v>
      </c>
      <c r="B139" s="29"/>
      <c r="C139" s="29"/>
      <c r="D139"/>
      <c r="E139"/>
      <c r="F139" s="68"/>
      <c r="G139" s="66"/>
      <c r="H139" s="66"/>
      <c r="I139" s="79"/>
      <c r="J139" s="66"/>
      <c r="K139" s="66"/>
      <c r="L139" s="66"/>
      <c r="M139"/>
      <c r="N139"/>
      <c r="O139"/>
      <c r="P139"/>
      <c r="Q139"/>
      <c r="R139"/>
      <c r="S139"/>
      <c r="T139"/>
      <c r="U139" s="29"/>
      <c r="V139" s="30"/>
      <c r="W139" s="30"/>
      <c r="X139" s="30"/>
      <c r="Y139" s="29"/>
      <c r="Z139" s="29"/>
      <c r="AA139" s="29"/>
      <c r="AB139" s="30"/>
      <c r="AC139" s="31"/>
      <c r="AD139" s="31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</row>
    <row r="140" spans="1:46" s="103" customFormat="1" ht="12.75" customHeight="1" x14ac:dyDescent="0.2">
      <c r="A140" s="38" t="e">
        <f>IF(SUM(A132:A139)&gt;0,1000,"")</f>
        <v>#REF!</v>
      </c>
      <c r="B140" s="38"/>
      <c r="C140" s="38"/>
      <c r="D140" s="45" t="s">
        <v>68</v>
      </c>
      <c r="E140" s="45" t="s">
        <v>107</v>
      </c>
      <c r="F140" s="26"/>
      <c r="G140" s="51">
        <v>23086</v>
      </c>
      <c r="H140" s="51">
        <v>14323.333333333334</v>
      </c>
      <c r="I140" s="50">
        <v>0.11749617426462362</v>
      </c>
      <c r="J140" s="51">
        <v>6781</v>
      </c>
      <c r="K140" s="51">
        <v>5005.7142857142853</v>
      </c>
      <c r="L140" s="51"/>
      <c r="M140" s="51" t="s">
        <v>29</v>
      </c>
      <c r="N140" s="52">
        <v>1.9900000000000001E-2</v>
      </c>
      <c r="O140" s="51">
        <v>997.50004999999999</v>
      </c>
      <c r="P140" s="51">
        <v>99</v>
      </c>
      <c r="Q140" s="51">
        <v>30</v>
      </c>
      <c r="R140" s="51">
        <v>10000</v>
      </c>
      <c r="S140" s="51">
        <v>9546</v>
      </c>
      <c r="T140" s="51">
        <v>20889</v>
      </c>
      <c r="U140" s="29"/>
      <c r="V140" s="30"/>
      <c r="W140" s="30"/>
      <c r="X140" s="30"/>
      <c r="Y140" s="29"/>
      <c r="Z140" s="29"/>
      <c r="AA140" s="29"/>
      <c r="AB140" s="30"/>
      <c r="AC140" s="31"/>
      <c r="AD140" s="31"/>
      <c r="AE140" s="31"/>
      <c r="AF140" s="41" t="s">
        <v>92</v>
      </c>
      <c r="AG140" s="42" t="s">
        <v>29</v>
      </c>
      <c r="AH140" s="42" t="s">
        <v>92</v>
      </c>
      <c r="AI140" s="42" t="s">
        <v>29</v>
      </c>
      <c r="AJ140" s="42" t="s">
        <v>92</v>
      </c>
      <c r="AK140" s="42" t="s">
        <v>92</v>
      </c>
      <c r="AL140" s="42" t="s">
        <v>92</v>
      </c>
      <c r="AM140" s="42" t="s">
        <v>29</v>
      </c>
      <c r="AN140" s="42" t="s">
        <v>29</v>
      </c>
      <c r="AO140" s="42" t="s">
        <v>29</v>
      </c>
      <c r="AP140" s="42" t="s">
        <v>29</v>
      </c>
      <c r="AQ140" s="42" t="s">
        <v>29</v>
      </c>
      <c r="AR140" s="42" t="s">
        <v>29</v>
      </c>
      <c r="AS140" s="42" t="s">
        <v>92</v>
      </c>
      <c r="AT140" s="43" t="s">
        <v>29</v>
      </c>
    </row>
    <row r="141" spans="1:46" s="103" customFormat="1" ht="12.75" customHeight="1" x14ac:dyDescent="0.2">
      <c r="A141" s="38"/>
      <c r="B141" s="29"/>
      <c r="C141" s="29"/>
      <c r="D141"/>
      <c r="E141"/>
      <c r="F141" s="68"/>
      <c r="G141" s="66"/>
      <c r="H141" s="66"/>
      <c r="I141" s="79"/>
      <c r="J141" s="66"/>
      <c r="K141" s="66"/>
      <c r="L141" s="66"/>
      <c r="M141"/>
      <c r="N141"/>
      <c r="O141"/>
      <c r="P141"/>
      <c r="Q141"/>
      <c r="R141"/>
      <c r="S141"/>
      <c r="T141"/>
      <c r="U141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</row>
    <row r="142" spans="1:46" s="103" customFormat="1" ht="12.75" customHeight="1" x14ac:dyDescent="0.2">
      <c r="A142" s="38"/>
      <c r="B142" s="29"/>
      <c r="C142" s="29"/>
      <c r="D142"/>
      <c r="E142"/>
      <c r="F142" s="68"/>
      <c r="G142" s="66"/>
      <c r="H142" s="66"/>
      <c r="I142" s="79"/>
      <c r="J142" s="66"/>
      <c r="K142" s="66"/>
      <c r="L142" s="66"/>
      <c r="M142"/>
      <c r="N142"/>
      <c r="O142"/>
      <c r="P142"/>
      <c r="Q142"/>
      <c r="R142"/>
      <c r="S142"/>
      <c r="T142"/>
      <c r="U142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</row>
    <row r="143" spans="1:46" ht="12.75" customHeight="1" x14ac:dyDescent="0.2">
      <c r="A143" s="38" t="e">
        <f>#REF!</f>
        <v>#REF!</v>
      </c>
      <c r="B143" s="6"/>
      <c r="C143" s="6"/>
      <c r="D143"/>
      <c r="E143"/>
      <c r="F143" s="68"/>
      <c r="G143" s="51">
        <v>22089.733333333334</v>
      </c>
      <c r="H143" s="51">
        <v>15002.4</v>
      </c>
      <c r="I143" s="50">
        <v>0.13660484853408172</v>
      </c>
      <c r="J143" s="51">
        <v>6082.1923076923076</v>
      </c>
      <c r="K143" s="51">
        <v>4487.0333333333338</v>
      </c>
      <c r="L143" s="51"/>
      <c r="M143" s="51"/>
      <c r="N143" s="52">
        <v>1.9933666666666666E-2</v>
      </c>
      <c r="O143" s="51">
        <v>684.46157846153858</v>
      </c>
      <c r="P143" s="51">
        <v>129.69384615384615</v>
      </c>
      <c r="Q143" s="51">
        <v>36.07692307692308</v>
      </c>
      <c r="R143" s="51">
        <v>9545.454545454546</v>
      </c>
      <c r="S143" s="51">
        <v>10637.333333333334</v>
      </c>
      <c r="T143" s="51">
        <v>21522.666666666668</v>
      </c>
      <c r="U143" s="50">
        <v>0.79259936406980602</v>
      </c>
      <c r="V143" s="66"/>
      <c r="W143" s="66"/>
      <c r="X143" s="66"/>
      <c r="Y143" s="66"/>
      <c r="Z143" s="66"/>
      <c r="AA143" s="66"/>
      <c r="AB143" s="66"/>
      <c r="AC143" s="66"/>
      <c r="AD143" s="82"/>
      <c r="AE143" s="82"/>
      <c r="AF143" s="66"/>
      <c r="AG143" s="74"/>
      <c r="AH143" s="66"/>
      <c r="AI143" s="66"/>
      <c r="AJ143" s="66"/>
      <c r="AK143" s="66"/>
      <c r="AL143" s="66"/>
      <c r="AM143" s="74"/>
      <c r="AN143" s="74"/>
      <c r="AO143" s="66"/>
      <c r="AP143" s="66"/>
      <c r="AQ143" s="66"/>
      <c r="AR143" s="66"/>
      <c r="AS143" s="66"/>
      <c r="AT143" s="66"/>
    </row>
    <row r="144" spans="1:46" x14ac:dyDescent="0.2">
      <c r="G144" s="20"/>
    </row>
    <row r="145" spans="7:7" x14ac:dyDescent="0.2">
      <c r="G145" s="20"/>
    </row>
    <row r="146" spans="7:7" x14ac:dyDescent="0.2">
      <c r="G146" s="20"/>
    </row>
    <row r="147" spans="7:7" x14ac:dyDescent="0.2">
      <c r="G147" s="20"/>
    </row>
  </sheetData>
  <dataConsolidate/>
  <mergeCells count="31">
    <mergeCell ref="AE3:AE5"/>
    <mergeCell ref="AL3:AL4"/>
    <mergeCell ref="AN3:AN4"/>
    <mergeCell ref="AO3:AO4"/>
    <mergeCell ref="AF3:AF4"/>
    <mergeCell ref="AG3:AG4"/>
    <mergeCell ref="AH3:AH4"/>
    <mergeCell ref="AI3:AI4"/>
    <mergeCell ref="AJ3:AJ4"/>
    <mergeCell ref="AK3:AK4"/>
    <mergeCell ref="A3:A5"/>
    <mergeCell ref="D3:D5"/>
    <mergeCell ref="E3:E5"/>
    <mergeCell ref="B3:B5"/>
    <mergeCell ref="C3:C5"/>
    <mergeCell ref="AF5:AT5"/>
    <mergeCell ref="AT3:AT4"/>
    <mergeCell ref="AS3:AS4"/>
    <mergeCell ref="F3:F5"/>
    <mergeCell ref="H3:H5"/>
    <mergeCell ref="V3:AD3"/>
    <mergeCell ref="I3:I5"/>
    <mergeCell ref="K3:K5"/>
    <mergeCell ref="J3:J5"/>
    <mergeCell ref="S4:T4"/>
    <mergeCell ref="G3:G5"/>
    <mergeCell ref="L3:L5"/>
    <mergeCell ref="AR3:AR4"/>
    <mergeCell ref="AQ3:AQ4"/>
    <mergeCell ref="AP3:AP4"/>
    <mergeCell ref="AM3:AM4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23" fitToHeight="0" orientation="landscape" horizontalDpi="300" verticalDpi="300" r:id="rId1"/>
  <headerFooter alignWithMargins="0">
    <oddFooter>&amp;C© Die KommUNIKATionsfabrik GmbH&amp;RSeite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Segmente</vt:lpstr>
      <vt:lpstr>Segmente!Drucktitel</vt:lpstr>
    </vt:vector>
  </TitlesOfParts>
  <Company>Die Komunikationsfabrick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Breuer</dc:creator>
  <cp:lastModifiedBy>Wiemann</cp:lastModifiedBy>
  <cp:lastPrinted>2010-10-21T15:47:24Z</cp:lastPrinted>
  <dcterms:created xsi:type="dcterms:W3CDTF">2000-03-12T13:59:00Z</dcterms:created>
  <dcterms:modified xsi:type="dcterms:W3CDTF">2018-01-03T09:19:59Z</dcterms:modified>
</cp:coreProperties>
</file>