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Segmente!$A$9:$AU$93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89" i="26" l="1"/>
  <c r="C89" i="26" s="1"/>
  <c r="B88" i="26"/>
  <c r="C88" i="26" s="1"/>
  <c r="B84" i="26"/>
  <c r="C84" i="26" s="1"/>
  <c r="B83" i="26"/>
  <c r="C83" i="26" s="1"/>
  <c r="B79" i="26"/>
  <c r="C79" i="26" s="1"/>
  <c r="B78" i="26"/>
  <c r="C78" i="26" s="1"/>
  <c r="B74" i="26"/>
  <c r="C74" i="26" s="1"/>
  <c r="B70" i="26"/>
  <c r="C70" i="26" s="1"/>
  <c r="B69" i="26"/>
  <c r="C69" i="26" s="1"/>
  <c r="B68" i="26"/>
  <c r="C68" i="26" s="1"/>
  <c r="B67" i="26"/>
  <c r="C67" i="26" s="1"/>
  <c r="B66" i="26"/>
  <c r="C66" i="26" s="1"/>
  <c r="B62" i="26"/>
  <c r="C62" i="26" s="1"/>
  <c r="B61" i="26"/>
  <c r="C61" i="26" s="1"/>
  <c r="B60" i="26"/>
  <c r="C60" i="26" s="1"/>
  <c r="B59" i="26"/>
  <c r="C59" i="26" s="1"/>
  <c r="B58" i="26"/>
  <c r="C58" i="26" s="1"/>
  <c r="B54" i="26"/>
  <c r="C54" i="26" s="1"/>
  <c r="B50" i="26"/>
  <c r="C50" i="26" s="1"/>
  <c r="B49" i="26"/>
  <c r="C49" i="26" s="1"/>
  <c r="B48" i="26"/>
  <c r="C48" i="26" s="1"/>
  <c r="B44" i="26"/>
  <c r="C44" i="26" s="1"/>
  <c r="B43" i="26"/>
  <c r="C43" i="26" s="1"/>
  <c r="B42" i="26"/>
  <c r="C42" i="26" s="1"/>
  <c r="B38" i="26"/>
  <c r="C38" i="26" s="1"/>
  <c r="B37" i="26"/>
  <c r="C37" i="26" s="1"/>
  <c r="B36" i="26"/>
  <c r="C36" i="26" s="1"/>
  <c r="B35" i="26"/>
  <c r="C35" i="26" s="1"/>
  <c r="B31" i="26"/>
  <c r="C31" i="26" s="1"/>
  <c r="B30" i="26"/>
  <c r="C30" i="26" s="1"/>
  <c r="B26" i="26"/>
  <c r="C26" i="26" s="1"/>
  <c r="B22" i="26"/>
  <c r="C22" i="26" s="1"/>
  <c r="B18" i="26"/>
  <c r="C18" i="26" s="1"/>
  <c r="B14" i="26"/>
  <c r="C14" i="26" s="1"/>
  <c r="B10" i="26"/>
  <c r="C10" i="26" s="1"/>
  <c r="A93" i="26" l="1"/>
  <c r="A90" i="26"/>
  <c r="A85" i="26"/>
  <c r="A80" i="26"/>
  <c r="A75" i="26"/>
  <c r="A63" i="26"/>
  <c r="A55" i="26"/>
  <c r="A51" i="26"/>
  <c r="A45" i="26"/>
  <c r="A39" i="26"/>
  <c r="A32" i="26"/>
  <c r="A19" i="26"/>
  <c r="B19" i="26" s="1"/>
  <c r="A15" i="26"/>
  <c r="A11" i="26"/>
  <c r="U7" i="26"/>
  <c r="T7" i="26"/>
  <c r="A13" i="26" l="1"/>
  <c r="A12" i="26"/>
  <c r="A16" i="26" l="1"/>
  <c r="A17" i="26"/>
  <c r="A21" i="26" l="1"/>
  <c r="A20" i="26" l="1"/>
  <c r="A25" i="26" l="1"/>
  <c r="A24" i="26"/>
  <c r="A23" i="26"/>
  <c r="A27" i="26" l="1"/>
  <c r="A29" i="26"/>
  <c r="A28" i="26"/>
  <c r="A34" i="26" l="1"/>
  <c r="A33" i="26"/>
  <c r="A92" i="26" l="1"/>
  <c r="A91" i="26"/>
  <c r="A40" i="26" l="1"/>
  <c r="A41" i="26"/>
  <c r="A47" i="26" l="1"/>
  <c r="A46" i="26"/>
  <c r="A53" i="26" l="1"/>
  <c r="A52" i="26"/>
  <c r="A56" i="26" l="1"/>
  <c r="A57" i="26"/>
  <c r="A64" i="26" l="1"/>
  <c r="A65" i="26"/>
  <c r="A71" i="26" l="1"/>
  <c r="A72" i="26" l="1"/>
  <c r="A73" i="26" l="1"/>
  <c r="A76" i="26" l="1"/>
  <c r="A77" i="26" l="1"/>
  <c r="A82" i="26" l="1"/>
  <c r="A81" i="26"/>
  <c r="A87" i="26" l="1"/>
  <c r="A86" i="26" l="1"/>
</calcChain>
</file>

<file path=xl/sharedStrings.xml><?xml version="1.0" encoding="utf-8"?>
<sst xmlns="http://schemas.openxmlformats.org/spreadsheetml/2006/main" count="922" uniqueCount="95">
  <si>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</si>
  <si>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</si>
  <si>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</si>
  <si>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</si>
  <si>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</si>
  <si>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</si>
  <si>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</si>
  <si>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</si>
  <si>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</si>
  <si>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</si>
  <si>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</si>
  <si>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</si>
  <si>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</si>
  <si>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</si>
  <si>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</si>
  <si>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</si>
  <si>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</si>
  <si>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</si>
  <si>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</si>
  <si>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</si>
  <si>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Citroen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</si>
  <si>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</si>
  <si>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</si>
  <si>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</si>
  <si>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</si>
  <si>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</si>
  <si>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</si>
  <si>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</si>
  <si>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</si>
  <si>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</si>
  <si>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</si>
  <si>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</si>
  <si>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</si>
  <si>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</si>
  <si>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</si>
  <si>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</si>
  <si>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</si>
  <si>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</si>
  <si>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</si>
  <si>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</si>
  <si>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</si>
  <si>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</si>
  <si>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</si>
  <si>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</si>
  <si>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</si>
  <si>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</si>
  <si>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Alfa Romeo</t>
  </si>
  <si>
    <t>Mito</t>
  </si>
  <si>
    <t>Audi</t>
  </si>
  <si>
    <t>A1</t>
  </si>
  <si>
    <t>C3</t>
  </si>
  <si>
    <t>DS3</t>
  </si>
  <si>
    <t>Fiat</t>
  </si>
  <si>
    <t>Ford</t>
  </si>
  <si>
    <t>Fiesta</t>
  </si>
  <si>
    <t>Hyundai</t>
  </si>
  <si>
    <t>i20</t>
  </si>
  <si>
    <t>Nissan</t>
  </si>
  <si>
    <t>Micra</t>
  </si>
  <si>
    <t>Renault</t>
  </si>
  <si>
    <t>Seat</t>
  </si>
  <si>
    <t>Ibiza</t>
  </si>
  <si>
    <t>Skoda</t>
  </si>
  <si>
    <t>Fabia</t>
  </si>
  <si>
    <t>Opel</t>
  </si>
  <si>
    <t>Corsa</t>
  </si>
  <si>
    <t>Clio</t>
  </si>
  <si>
    <t>Suzuki</t>
  </si>
  <si>
    <t>Swift</t>
  </si>
  <si>
    <t>Toyota</t>
  </si>
  <si>
    <t>Yaris</t>
  </si>
  <si>
    <t>VW</t>
  </si>
  <si>
    <t>Polo</t>
  </si>
  <si>
    <t>Händlergemein- schaftswerbung</t>
  </si>
  <si>
    <t>Düsseldorf</t>
  </si>
  <si>
    <t>Ruhrgebiet</t>
  </si>
  <si>
    <t>Baleno</t>
  </si>
  <si>
    <t>Gewerblich</t>
  </si>
  <si>
    <t>G</t>
  </si>
  <si>
    <t>DS</t>
  </si>
  <si>
    <t>L</t>
  </si>
  <si>
    <t>GW</t>
  </si>
  <si>
    <t>x</t>
  </si>
  <si>
    <t>S</t>
  </si>
  <si>
    <t>ON</t>
  </si>
  <si>
    <t>Winterräder</t>
  </si>
  <si>
    <t>Diesel-Prämie</t>
  </si>
  <si>
    <t>GO2</t>
  </si>
  <si>
    <t>Drive</t>
  </si>
  <si>
    <t>Cool Edition</t>
  </si>
  <si>
    <t>Cool Plus</t>
  </si>
  <si>
    <t>Fan-Paket</t>
  </si>
  <si>
    <t>Tageszeitungswerbung: 29./30.12. sowie alle Bild-Ausgaben 11. - 30.12.2017</t>
  </si>
  <si>
    <t>O</t>
  </si>
  <si>
    <t>Segment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</si>
</sst>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V97"/>
  <sheetViews>
    <sheetView tabSelected="1" topLeftCell="C1" zoomScaleNormal="100" workbookViewId="0">
      <pane ySplit="4110" activePane="bottomLeft"/>
      <selection sqref="A1:B1048576"/>
      <selection pane="bottomLeft" activeCell="C1" sqref="C1"/>
    </sheetView>
  </sheetViews>
  <sheetFormatPr baseColWidth="10" defaultColWidth="11.42578125" defaultRowHeight="12.75" x14ac:dyDescent="0.2"/>
  <cols>
    <col min="1" max="1" width="9" style="75" hidden="1" customWidth="1"/>
    <col min="2" max="2" width="9" style="31" hidden="1" customWidth="1"/>
    <col min="3" max="3" width="9" style="31" customWidth="1"/>
    <col min="4" max="4" width="12.7109375" style="21" customWidth="1"/>
    <col min="5" max="5" width="22.28515625" style="7" customWidth="1"/>
    <col min="6" max="6" width="21.85546875" style="21" customWidth="1"/>
    <col min="7" max="7" width="8.7109375" style="15" customWidth="1"/>
    <col min="8" max="8" width="8.7109375" style="25" customWidth="1"/>
    <col min="9" max="9" width="8.7109375" style="77" customWidth="1"/>
    <col min="10" max="12" width="8.7109375" style="22" customWidth="1"/>
    <col min="13" max="13" width="8.7109375" style="14" customWidth="1"/>
    <col min="14" max="14" width="8.7109375" style="9" customWidth="1"/>
    <col min="15" max="15" width="10.7109375" style="25" customWidth="1"/>
    <col min="16" max="16" width="8.7109375" style="13" customWidth="1"/>
    <col min="17" max="17" width="8.7109375" style="8" customWidth="1"/>
    <col min="18" max="20" width="10.7109375" style="8" customWidth="1"/>
    <col min="21" max="21" width="17.42578125" style="34" customWidth="1"/>
    <col min="22" max="22" width="6.7109375" style="8" customWidth="1"/>
    <col min="23" max="23" width="10.7109375" style="23" customWidth="1"/>
    <col min="24" max="26" width="6.7109375" style="23" customWidth="1"/>
    <col min="27" max="29" width="6.7109375" style="8" customWidth="1"/>
    <col min="30" max="30" width="19.5703125" style="10" customWidth="1"/>
    <col min="31" max="31" width="6.7109375" style="10" customWidth="1"/>
    <col min="32" max="32" width="4.85546875" style="18" customWidth="1"/>
    <col min="33" max="37" width="3.7109375" style="18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20"/>
      <c r="B1" s="128" t="s">
        <v>92</v>
      </c>
      <c r="C1" s="128" t="s">
        <v>92</v>
      </c>
      <c r="D1" s="30"/>
      <c r="E1" s="30"/>
      <c r="F1" s="30"/>
      <c r="G1" s="31"/>
      <c r="H1" s="31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1"/>
      <c r="W1" s="16"/>
      <c r="X1" s="16"/>
      <c r="Y1" s="16"/>
      <c r="Z1" s="16"/>
      <c r="AA1" s="11"/>
      <c r="AB1" s="11"/>
      <c r="AC1" s="11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">
      <c r="A2" s="123"/>
      <c r="B2" s="32"/>
      <c r="C2" s="32"/>
      <c r="E2" s="37"/>
      <c r="G2" s="19" t="s">
        <v>30</v>
      </c>
      <c r="I2" s="76" t="s">
        <v>30</v>
      </c>
      <c r="J2" s="19" t="s">
        <v>30</v>
      </c>
      <c r="K2" s="19"/>
      <c r="L2" s="19"/>
      <c r="O2" s="13"/>
      <c r="Q2" s="13"/>
      <c r="T2" s="8" t="s">
        <v>30</v>
      </c>
      <c r="U2" s="35" t="s">
        <v>30</v>
      </c>
      <c r="W2" s="24"/>
      <c r="X2" s="24"/>
      <c r="Y2" s="24"/>
      <c r="Z2" s="24"/>
      <c r="AF2" s="17"/>
    </row>
    <row r="3" spans="1:46" s="87" customFormat="1" ht="12.75" customHeight="1" x14ac:dyDescent="0.2">
      <c r="A3" s="138" t="s">
        <v>40</v>
      </c>
      <c r="B3" s="141" t="s">
        <v>40</v>
      </c>
      <c r="C3" s="141" t="s">
        <v>40</v>
      </c>
      <c r="D3" s="141" t="s">
        <v>18</v>
      </c>
      <c r="E3" s="144" t="s">
        <v>1</v>
      </c>
      <c r="F3" s="144" t="s">
        <v>24</v>
      </c>
      <c r="G3" s="165" t="s">
        <v>19</v>
      </c>
      <c r="H3" s="152" t="s">
        <v>2</v>
      </c>
      <c r="I3" s="158" t="s">
        <v>45</v>
      </c>
      <c r="J3" s="161" t="s">
        <v>41</v>
      </c>
      <c r="K3" s="161" t="s">
        <v>42</v>
      </c>
      <c r="L3" s="161" t="s">
        <v>77</v>
      </c>
      <c r="M3" s="82" t="s">
        <v>32</v>
      </c>
      <c r="N3" s="85"/>
      <c r="O3" s="85"/>
      <c r="P3" s="85"/>
      <c r="Q3" s="85"/>
      <c r="R3" s="85"/>
      <c r="S3" s="85"/>
      <c r="T3" s="85"/>
      <c r="U3" s="86"/>
      <c r="V3" s="155" t="s">
        <v>39</v>
      </c>
      <c r="W3" s="156"/>
      <c r="X3" s="156"/>
      <c r="Y3" s="156"/>
      <c r="Z3" s="156"/>
      <c r="AA3" s="156"/>
      <c r="AB3" s="156"/>
      <c r="AC3" s="156"/>
      <c r="AD3" s="157"/>
      <c r="AE3" s="131" t="s">
        <v>73</v>
      </c>
      <c r="AF3" s="136" t="s">
        <v>3</v>
      </c>
      <c r="AG3" s="134" t="s">
        <v>6</v>
      </c>
      <c r="AH3" s="134" t="s">
        <v>5</v>
      </c>
      <c r="AI3" s="134" t="s">
        <v>21</v>
      </c>
      <c r="AJ3" s="134" t="s">
        <v>75</v>
      </c>
      <c r="AK3" s="134" t="s">
        <v>74</v>
      </c>
      <c r="AL3" s="134" t="s">
        <v>7</v>
      </c>
      <c r="AM3" s="134" t="s">
        <v>8</v>
      </c>
      <c r="AN3" s="134" t="s">
        <v>0</v>
      </c>
      <c r="AO3" s="134" t="s">
        <v>23</v>
      </c>
      <c r="AP3" s="134" t="s">
        <v>9</v>
      </c>
      <c r="AQ3" s="134" t="s">
        <v>10</v>
      </c>
      <c r="AR3" s="134" t="s">
        <v>4</v>
      </c>
      <c r="AS3" s="134" t="s">
        <v>11</v>
      </c>
      <c r="AT3" s="150" t="s">
        <v>12</v>
      </c>
    </row>
    <row r="4" spans="1:46" ht="44.25" customHeight="1" x14ac:dyDescent="0.2">
      <c r="A4" s="139"/>
      <c r="B4" s="142"/>
      <c r="C4" s="142"/>
      <c r="D4" s="142"/>
      <c r="E4" s="145"/>
      <c r="F4" s="145"/>
      <c r="G4" s="166"/>
      <c r="H4" s="153"/>
      <c r="I4" s="159"/>
      <c r="J4" s="162"/>
      <c r="K4" s="162"/>
      <c r="L4" s="162"/>
      <c r="M4" s="83"/>
      <c r="N4" s="69"/>
      <c r="O4" s="69"/>
      <c r="P4" s="84"/>
      <c r="Q4" s="69"/>
      <c r="R4" s="69"/>
      <c r="S4" s="164"/>
      <c r="T4" s="164"/>
      <c r="U4" s="56" t="s">
        <v>43</v>
      </c>
      <c r="V4" s="70"/>
      <c r="W4" s="71"/>
      <c r="X4" s="71"/>
      <c r="Y4" s="71"/>
      <c r="Z4" s="71"/>
      <c r="AA4" s="71"/>
      <c r="AB4" s="71"/>
      <c r="AC4" s="69"/>
      <c r="AD4" s="72"/>
      <c r="AE4" s="132"/>
      <c r="AF4" s="137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51"/>
    </row>
    <row r="5" spans="1:46" ht="25.5" x14ac:dyDescent="0.2">
      <c r="A5" s="140"/>
      <c r="B5" s="143"/>
      <c r="C5" s="143"/>
      <c r="D5" s="143"/>
      <c r="E5" s="146"/>
      <c r="F5" s="146"/>
      <c r="G5" s="167"/>
      <c r="H5" s="154"/>
      <c r="I5" s="160"/>
      <c r="J5" s="163"/>
      <c r="K5" s="163"/>
      <c r="L5" s="163"/>
      <c r="M5" s="55" t="s">
        <v>33</v>
      </c>
      <c r="N5" s="46" t="s">
        <v>22</v>
      </c>
      <c r="O5" s="47" t="s">
        <v>15</v>
      </c>
      <c r="P5" s="48" t="s">
        <v>13</v>
      </c>
      <c r="Q5" s="47" t="s">
        <v>14</v>
      </c>
      <c r="R5" s="47" t="s">
        <v>16</v>
      </c>
      <c r="S5" s="56" t="s">
        <v>38</v>
      </c>
      <c r="T5" s="56" t="s">
        <v>44</v>
      </c>
      <c r="U5" s="57" t="s">
        <v>31</v>
      </c>
      <c r="V5" s="58" t="s">
        <v>27</v>
      </c>
      <c r="W5" s="33" t="s">
        <v>36</v>
      </c>
      <c r="X5" s="59" t="s">
        <v>35</v>
      </c>
      <c r="Y5" s="59" t="s">
        <v>34</v>
      </c>
      <c r="Z5" s="59" t="s">
        <v>37</v>
      </c>
      <c r="AA5" s="47" t="s">
        <v>29</v>
      </c>
      <c r="AB5" s="47" t="s">
        <v>26</v>
      </c>
      <c r="AC5" s="47" t="s">
        <v>25</v>
      </c>
      <c r="AD5" s="49" t="s">
        <v>28</v>
      </c>
      <c r="AE5" s="133"/>
      <c r="AF5" s="147" t="s">
        <v>17</v>
      </c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9"/>
    </row>
    <row r="6" spans="1:46" x14ac:dyDescent="0.2">
      <c r="A6" s="124"/>
      <c r="B6" s="1"/>
      <c r="C6" s="1"/>
      <c r="D6" s="1"/>
      <c r="E6" s="1"/>
      <c r="F6" s="67"/>
      <c r="G6" s="1"/>
      <c r="H6" s="1"/>
      <c r="I6" s="34"/>
      <c r="J6" s="8"/>
      <c r="K6" s="8"/>
      <c r="L6" s="8"/>
      <c r="M6" s="60"/>
      <c r="N6" s="12"/>
      <c r="O6" s="61"/>
      <c r="P6" s="53"/>
      <c r="Q6" s="61"/>
      <c r="R6" s="61"/>
      <c r="S6" s="54"/>
      <c r="T6" s="54"/>
      <c r="U6" s="62"/>
      <c r="V6" s="61"/>
      <c r="W6" s="63"/>
      <c r="X6" s="64"/>
      <c r="Y6" s="64"/>
      <c r="Z6" s="64"/>
      <c r="AA6" s="61"/>
      <c r="AB6" s="61"/>
      <c r="AC6" s="61"/>
      <c r="AD6" s="65"/>
      <c r="AE6" s="6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6" x14ac:dyDescent="0.2">
      <c r="A7" s="125"/>
      <c r="B7" s="1"/>
      <c r="C7" s="88"/>
      <c r="D7" s="127"/>
      <c r="E7" s="89"/>
      <c r="F7" s="67"/>
      <c r="G7" s="19"/>
      <c r="I7" s="76"/>
      <c r="J7" s="19"/>
      <c r="K7" s="19"/>
      <c r="L7" s="19"/>
      <c r="O7" s="13"/>
      <c r="Q7" s="13"/>
      <c r="T7" s="8" t="str">
        <f>IF(S7&lt;&gt;"",O7+P7*(Q7-1)+S7,"")</f>
        <v/>
      </c>
      <c r="U7" s="35" t="str">
        <f>IF(M7&lt;&gt;"",IF(P7&gt;0,1-(((Q7*P7)+O7)/#REF!),""),"")</f>
        <v/>
      </c>
      <c r="V7" s="61"/>
      <c r="W7" s="63"/>
      <c r="X7" s="64"/>
      <c r="Y7" s="64"/>
      <c r="Z7" s="64"/>
      <c r="AA7" s="61"/>
      <c r="AB7" s="61"/>
      <c r="AC7" s="61"/>
      <c r="AD7" s="65"/>
      <c r="AE7" s="65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ht="23.25" x14ac:dyDescent="0.35">
      <c r="A8" s="124"/>
      <c r="B8" s="79" t="s">
        <v>94</v>
      </c>
      <c r="C8" s="79" t="s">
        <v>94</v>
      </c>
      <c r="D8" s="1"/>
      <c r="E8" s="1"/>
      <c r="F8" s="67"/>
      <c r="G8" s="1"/>
      <c r="H8" s="8"/>
      <c r="I8" s="35"/>
      <c r="J8" s="29"/>
      <c r="K8" s="8"/>
      <c r="L8" s="8"/>
      <c r="M8" s="12"/>
      <c r="N8" s="12"/>
      <c r="O8" s="61"/>
      <c r="P8" s="53"/>
      <c r="Q8" s="61"/>
      <c r="R8" s="53"/>
      <c r="S8" s="63"/>
      <c r="T8" s="63"/>
      <c r="U8" s="61"/>
      <c r="V8" s="61"/>
      <c r="W8" s="63"/>
      <c r="X8" s="64"/>
      <c r="Y8" s="64"/>
      <c r="Z8" s="64"/>
      <c r="AA8" s="61"/>
      <c r="AB8" s="61"/>
      <c r="AC8" s="61"/>
      <c r="AD8" s="65"/>
      <c r="AE8" s="65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</row>
    <row r="9" spans="1:46" x14ac:dyDescent="0.2">
      <c r="B9" s="96"/>
      <c r="D9" s="27"/>
      <c r="E9" s="21"/>
      <c r="I9" s="81"/>
      <c r="J9" s="80"/>
      <c r="AD9" s="16"/>
      <c r="AE9" s="16"/>
      <c r="AF9" s="1"/>
      <c r="AG9" s="1"/>
      <c r="AH9" s="1"/>
      <c r="AI9" s="1"/>
      <c r="AJ9" s="1"/>
      <c r="AK9" s="1"/>
    </row>
    <row r="10" spans="1:46" s="3" customFormat="1" ht="12.75" customHeight="1" x14ac:dyDescent="0.2">
      <c r="A10" s="90">
        <v>23</v>
      </c>
      <c r="B10" s="122" t="str">
        <f>HYPERLINK("Haendler\"&amp;A10&amp;".jpg",""&amp;A10)</f>
        <v>23</v>
      </c>
      <c r="C10" s="122" t="str">
        <f>HYPERLINK("http://www.diekommunikationsfabrik.de\2017\12_Dezember_2\Haendler\"&amp;B10&amp;".jpg",""&amp;B10)</f>
        <v>23</v>
      </c>
      <c r="D10" s="101" t="s">
        <v>46</v>
      </c>
      <c r="E10" s="102" t="s">
        <v>47</v>
      </c>
      <c r="F10" s="113"/>
      <c r="G10" s="110">
        <v>19195</v>
      </c>
      <c r="H10" s="107">
        <v>14990</v>
      </c>
      <c r="I10" s="114">
        <v>0.14092211513414951</v>
      </c>
      <c r="J10" s="104">
        <v>4205</v>
      </c>
      <c r="K10" s="104">
        <v>1500</v>
      </c>
      <c r="L10" s="104"/>
      <c r="M10" s="112" t="s">
        <v>83</v>
      </c>
      <c r="N10" s="106">
        <v>3.9899999999999998E-2</v>
      </c>
      <c r="O10" s="104">
        <v>1000</v>
      </c>
      <c r="P10" s="107">
        <v>169</v>
      </c>
      <c r="Q10" s="104">
        <v>60</v>
      </c>
      <c r="R10" s="104"/>
      <c r="S10" s="104">
        <v>6000</v>
      </c>
      <c r="T10" s="104">
        <v>16971</v>
      </c>
      <c r="U10" s="115"/>
      <c r="V10" s="116"/>
      <c r="W10" s="111"/>
      <c r="X10" s="111"/>
      <c r="Y10" s="111"/>
      <c r="Z10" s="111"/>
      <c r="AA10" s="117" t="s">
        <v>82</v>
      </c>
      <c r="AB10" s="117" t="s">
        <v>82</v>
      </c>
      <c r="AC10" s="117" t="s">
        <v>82</v>
      </c>
      <c r="AD10" s="111"/>
      <c r="AE10" s="118"/>
      <c r="AF10" s="105"/>
      <c r="AG10" s="108"/>
      <c r="AH10" s="108"/>
      <c r="AI10" s="108"/>
      <c r="AJ10" s="108"/>
      <c r="AK10" s="108" t="s">
        <v>82</v>
      </c>
      <c r="AL10" s="108"/>
      <c r="AM10" s="108"/>
      <c r="AN10" s="108"/>
      <c r="AO10" s="108"/>
      <c r="AP10" s="108"/>
      <c r="AQ10" s="108"/>
      <c r="AR10" s="108"/>
      <c r="AS10" s="108"/>
      <c r="AT10" s="109"/>
    </row>
    <row r="11" spans="1:46" s="7" customFormat="1" ht="12.75" customHeight="1" x14ac:dyDescent="0.2">
      <c r="A11" s="38">
        <f>IF(SUM(A10:A10)&gt;0,1000,"")</f>
        <v>1000</v>
      </c>
      <c r="B11" s="38"/>
      <c r="C11" s="38"/>
      <c r="D11" s="45" t="s">
        <v>46</v>
      </c>
      <c r="E11" s="45" t="s">
        <v>47</v>
      </c>
      <c r="F11" s="26"/>
      <c r="G11" s="51">
        <v>19195</v>
      </c>
      <c r="H11" s="51">
        <v>14990</v>
      </c>
      <c r="I11" s="50">
        <v>0.14092211513414951</v>
      </c>
      <c r="J11" s="51">
        <v>4205</v>
      </c>
      <c r="K11" s="51">
        <v>1500</v>
      </c>
      <c r="L11" s="51"/>
      <c r="M11" s="51" t="s">
        <v>30</v>
      </c>
      <c r="N11" s="52">
        <v>3.9899999999999998E-2</v>
      </c>
      <c r="O11" s="51">
        <v>1000</v>
      </c>
      <c r="P11" s="51">
        <v>169</v>
      </c>
      <c r="Q11" s="51">
        <v>60</v>
      </c>
      <c r="R11" s="51" t="s">
        <v>30</v>
      </c>
      <c r="S11" s="51">
        <v>6000</v>
      </c>
      <c r="T11" s="51">
        <v>16971</v>
      </c>
      <c r="U11" s="39" t="s">
        <v>30</v>
      </c>
      <c r="V11" s="40"/>
      <c r="W11" s="40"/>
      <c r="X11" s="40"/>
      <c r="Y11" s="39"/>
      <c r="Z11" s="39"/>
      <c r="AA11" s="39"/>
      <c r="AB11" s="40"/>
      <c r="AC11" s="31"/>
      <c r="AD11" s="31"/>
      <c r="AE11" s="31"/>
      <c r="AF11" s="41" t="s">
        <v>30</v>
      </c>
      <c r="AG11" s="42" t="s">
        <v>30</v>
      </c>
      <c r="AH11" s="42" t="s">
        <v>30</v>
      </c>
      <c r="AI11" s="42" t="s">
        <v>30</v>
      </c>
      <c r="AJ11" s="42" t="s">
        <v>30</v>
      </c>
      <c r="AK11" s="42" t="s">
        <v>82</v>
      </c>
      <c r="AL11" s="42" t="s">
        <v>30</v>
      </c>
      <c r="AM11" s="42" t="s">
        <v>30</v>
      </c>
      <c r="AN11" s="42" t="s">
        <v>30</v>
      </c>
      <c r="AO11" s="42" t="s">
        <v>30</v>
      </c>
      <c r="AP11" s="42" t="s">
        <v>30</v>
      </c>
      <c r="AQ11" s="42" t="s">
        <v>30</v>
      </c>
      <c r="AR11" s="42" t="s">
        <v>30</v>
      </c>
      <c r="AS11" s="42" t="s">
        <v>30</v>
      </c>
      <c r="AT11" s="43" t="s">
        <v>30</v>
      </c>
    </row>
    <row r="12" spans="1:46" s="7" customFormat="1" ht="12.75" customHeight="1" x14ac:dyDescent="0.2">
      <c r="A12" s="38">
        <f>IF(SUM(A10:A10)&gt;0,2000,"")</f>
        <v>2000</v>
      </c>
      <c r="B12" s="38"/>
      <c r="C12" s="38"/>
      <c r="D12" s="27"/>
      <c r="E12" s="103"/>
      <c r="F12" s="21"/>
      <c r="G12" s="31" t="s">
        <v>30</v>
      </c>
      <c r="H12" s="31"/>
      <c r="I12" s="35" t="s">
        <v>30</v>
      </c>
      <c r="J12" s="31" t="s">
        <v>30</v>
      </c>
      <c r="K12" s="31" t="s">
        <v>30</v>
      </c>
      <c r="L12" s="31"/>
      <c r="M12" s="103"/>
      <c r="N12" s="103"/>
      <c r="O12" s="103"/>
      <c r="P12" s="103"/>
      <c r="Q12" s="103"/>
      <c r="R12" s="103"/>
      <c r="S12" s="103"/>
      <c r="T12" s="103" t="s">
        <v>30</v>
      </c>
      <c r="U12" s="29" t="s">
        <v>30</v>
      </c>
      <c r="V12" s="30"/>
      <c r="W12" s="30"/>
      <c r="X12" s="30"/>
      <c r="Y12" s="29"/>
      <c r="Z12" s="29"/>
      <c r="AA12" s="29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s="7" customFormat="1" ht="12.75" customHeight="1" x14ac:dyDescent="0.2">
      <c r="A13" s="38">
        <f>IF(SUM(A10:A10)&gt;0,2001,"")</f>
        <v>2001</v>
      </c>
      <c r="B13" s="38"/>
      <c r="C13" s="38"/>
      <c r="D13" s="27"/>
      <c r="E13" s="103"/>
      <c r="F13" s="36"/>
      <c r="G13" s="35" t="s">
        <v>30</v>
      </c>
      <c r="H13" s="29"/>
      <c r="I13" s="35" t="s">
        <v>30</v>
      </c>
      <c r="J13" s="44" t="s">
        <v>30</v>
      </c>
      <c r="K13" s="28" t="s">
        <v>30</v>
      </c>
      <c r="L13" s="28"/>
      <c r="M13" s="20"/>
      <c r="N13" s="20"/>
      <c r="O13" s="20"/>
      <c r="P13" s="29"/>
      <c r="Q13" s="29"/>
      <c r="R13" s="29"/>
      <c r="S13" s="35"/>
      <c r="T13" s="29" t="s">
        <v>30</v>
      </c>
      <c r="U13" s="29" t="s">
        <v>30</v>
      </c>
      <c r="V13" s="30"/>
      <c r="W13" s="30"/>
      <c r="X13" s="30"/>
      <c r="Y13" s="29"/>
      <c r="Z13" s="29"/>
      <c r="AA13" s="29"/>
      <c r="AB13" s="3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s="100" customFormat="1" x14ac:dyDescent="0.2">
      <c r="A14" s="129">
        <v>45</v>
      </c>
      <c r="B14" s="122" t="str">
        <f>HYPERLINK("Haendler\"&amp;A14&amp;".jpg",""&amp;A14)</f>
        <v>45</v>
      </c>
      <c r="C14" s="122" t="str">
        <f>HYPERLINK("http://www.diekommunikationsfabrik.de\2017\12_Dezember_2\Haendler\"&amp;B14&amp;".jpg",""&amp;B14)</f>
        <v>45</v>
      </c>
      <c r="D14" s="101" t="s">
        <v>48</v>
      </c>
      <c r="E14" s="102" t="s">
        <v>49</v>
      </c>
      <c r="F14" s="113"/>
      <c r="G14" s="110" t="s">
        <v>30</v>
      </c>
      <c r="H14" s="107"/>
      <c r="I14" s="114" t="s">
        <v>30</v>
      </c>
      <c r="J14" s="104">
        <v>5000</v>
      </c>
      <c r="K14" s="104">
        <v>3000</v>
      </c>
      <c r="L14" s="104"/>
      <c r="M14" s="112"/>
      <c r="N14" s="106"/>
      <c r="O14" s="104"/>
      <c r="P14" s="107"/>
      <c r="Q14" s="104"/>
      <c r="R14" s="104"/>
      <c r="S14" s="104"/>
      <c r="T14" s="104" t="s">
        <v>30</v>
      </c>
      <c r="U14" s="115" t="s">
        <v>30</v>
      </c>
      <c r="V14" s="116"/>
      <c r="W14" s="111" t="s">
        <v>81</v>
      </c>
      <c r="X14" s="111"/>
      <c r="Y14" s="111"/>
      <c r="Z14" s="111"/>
      <c r="AA14" s="117"/>
      <c r="AB14" s="117"/>
      <c r="AC14" s="117"/>
      <c r="AD14" s="111" t="s">
        <v>86</v>
      </c>
      <c r="AE14" s="118"/>
      <c r="AF14" s="105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 t="s">
        <v>82</v>
      </c>
      <c r="AR14" s="108"/>
      <c r="AS14" s="108"/>
      <c r="AT14" s="109"/>
    </row>
    <row r="15" spans="1:46" s="7" customFormat="1" ht="12.75" customHeight="1" x14ac:dyDescent="0.2">
      <c r="A15" s="38">
        <f>IF(SUM(A14:A14)&gt;0,1000,"")</f>
        <v>1000</v>
      </c>
      <c r="B15" s="38"/>
      <c r="C15" s="38"/>
      <c r="D15" s="45" t="s">
        <v>48</v>
      </c>
      <c r="E15" s="45" t="s">
        <v>49</v>
      </c>
      <c r="F15" s="26"/>
      <c r="G15" s="51" t="s">
        <v>30</v>
      </c>
      <c r="H15" s="51" t="s">
        <v>30</v>
      </c>
      <c r="I15" s="50" t="s">
        <v>30</v>
      </c>
      <c r="J15" s="51">
        <v>5000</v>
      </c>
      <c r="K15" s="51">
        <v>3000</v>
      </c>
      <c r="L15" s="51"/>
      <c r="M15" s="51" t="s">
        <v>30</v>
      </c>
      <c r="N15" s="52" t="s">
        <v>30</v>
      </c>
      <c r="O15" s="51" t="s">
        <v>30</v>
      </c>
      <c r="P15" s="51" t="s">
        <v>30</v>
      </c>
      <c r="Q15" s="51" t="s">
        <v>30</v>
      </c>
      <c r="R15" s="51" t="s">
        <v>30</v>
      </c>
      <c r="S15" s="51" t="s">
        <v>30</v>
      </c>
      <c r="T15" s="51" t="s">
        <v>30</v>
      </c>
      <c r="U15" s="39" t="s">
        <v>30</v>
      </c>
      <c r="V15" s="40"/>
      <c r="W15" s="40"/>
      <c r="X15" s="40"/>
      <c r="Y15" s="39"/>
      <c r="Z15" s="39"/>
      <c r="AA15" s="39"/>
      <c r="AB15" s="40"/>
      <c r="AC15" s="31"/>
      <c r="AD15" s="31"/>
      <c r="AE15" s="31"/>
      <c r="AF15" s="41" t="s">
        <v>30</v>
      </c>
      <c r="AG15" s="42" t="s">
        <v>30</v>
      </c>
      <c r="AH15" s="42" t="s">
        <v>30</v>
      </c>
      <c r="AI15" s="42" t="s">
        <v>30</v>
      </c>
      <c r="AJ15" s="42" t="s">
        <v>30</v>
      </c>
      <c r="AK15" s="42" t="s">
        <v>30</v>
      </c>
      <c r="AL15" s="42" t="s">
        <v>30</v>
      </c>
      <c r="AM15" s="42" t="s">
        <v>30</v>
      </c>
      <c r="AN15" s="42" t="s">
        <v>30</v>
      </c>
      <c r="AO15" s="42" t="s">
        <v>30</v>
      </c>
      <c r="AP15" s="42" t="s">
        <v>30</v>
      </c>
      <c r="AQ15" s="42" t="s">
        <v>82</v>
      </c>
      <c r="AR15" s="42" t="s">
        <v>30</v>
      </c>
      <c r="AS15" s="42" t="s">
        <v>30</v>
      </c>
      <c r="AT15" s="43" t="s">
        <v>30</v>
      </c>
    </row>
    <row r="16" spans="1:46" s="7" customFormat="1" ht="12.75" customHeight="1" x14ac:dyDescent="0.2">
      <c r="A16" s="38">
        <f>IF(SUM(A14:A14)&gt;0,2000,"")</f>
        <v>2000</v>
      </c>
      <c r="B16" s="38"/>
      <c r="C16" s="38"/>
      <c r="D16" s="27"/>
      <c r="E16" s="103"/>
      <c r="F16" s="21"/>
      <c r="G16" s="31" t="s">
        <v>30</v>
      </c>
      <c r="H16" s="31"/>
      <c r="I16" s="35" t="s">
        <v>30</v>
      </c>
      <c r="J16" s="31" t="s">
        <v>30</v>
      </c>
      <c r="K16" s="31" t="s">
        <v>30</v>
      </c>
      <c r="L16" s="31"/>
      <c r="M16" s="103"/>
      <c r="N16" s="103"/>
      <c r="O16" s="103"/>
      <c r="P16" s="103"/>
      <c r="Q16" s="103"/>
      <c r="R16" s="103"/>
      <c r="S16" s="103"/>
      <c r="T16" s="103" t="s">
        <v>30</v>
      </c>
      <c r="U16" s="29" t="s">
        <v>30</v>
      </c>
      <c r="V16" s="30"/>
      <c r="W16" s="30"/>
      <c r="X16" s="30"/>
      <c r="Y16" s="29"/>
      <c r="Z16" s="29"/>
      <c r="AA16" s="29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s="7" customFormat="1" ht="12.75" customHeight="1" x14ac:dyDescent="0.2">
      <c r="A17" s="38">
        <f>IF(SUM(A14:A14)&gt;0,2001,"")</f>
        <v>2001</v>
      </c>
      <c r="B17" s="38"/>
      <c r="C17" s="38"/>
      <c r="D17" s="27"/>
      <c r="E17" s="103"/>
      <c r="F17" s="36"/>
      <c r="G17" s="35" t="s">
        <v>30</v>
      </c>
      <c r="H17" s="29"/>
      <c r="I17" s="35" t="s">
        <v>30</v>
      </c>
      <c r="J17" s="44" t="s">
        <v>30</v>
      </c>
      <c r="K17" s="28" t="s">
        <v>30</v>
      </c>
      <c r="L17" s="28"/>
      <c r="M17" s="20"/>
      <c r="N17" s="20"/>
      <c r="O17" s="20"/>
      <c r="P17" s="29"/>
      <c r="Q17" s="29"/>
      <c r="R17" s="29"/>
      <c r="S17" s="35"/>
      <c r="T17" s="29" t="s">
        <v>30</v>
      </c>
      <c r="U17" s="29" t="s">
        <v>30</v>
      </c>
      <c r="V17" s="30"/>
      <c r="W17" s="30"/>
      <c r="X17" s="30"/>
      <c r="Y17" s="29"/>
      <c r="Z17" s="29"/>
      <c r="AA17" s="29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s="3" customFormat="1" x14ac:dyDescent="0.2">
      <c r="A18" s="90">
        <v>13</v>
      </c>
      <c r="B18" s="122" t="str">
        <f>HYPERLINK("Haendler\"&amp;A18&amp;".jpg",""&amp;A18)</f>
        <v>13</v>
      </c>
      <c r="C18" s="122" t="str">
        <f>HYPERLINK("http://www.diekommunikationsfabrik.de\2017\12_Dezember_2\Haendler\"&amp;B18&amp;".jpg",""&amp;B18)</f>
        <v>13</v>
      </c>
      <c r="D18" s="101" t="s">
        <v>20</v>
      </c>
      <c r="E18" s="102" t="s">
        <v>50</v>
      </c>
      <c r="F18" s="113"/>
      <c r="G18" s="110">
        <v>14390</v>
      </c>
      <c r="H18" s="107">
        <v>11790</v>
      </c>
      <c r="I18" s="114">
        <v>0.18068102849200834</v>
      </c>
      <c r="J18" s="104">
        <v>2600</v>
      </c>
      <c r="K18" s="104" t="s">
        <v>30</v>
      </c>
      <c r="L18" s="104"/>
      <c r="M18" s="112"/>
      <c r="N18" s="106"/>
      <c r="O18" s="104"/>
      <c r="P18" s="107"/>
      <c r="Q18" s="104"/>
      <c r="R18" s="104"/>
      <c r="S18" s="104"/>
      <c r="T18" s="104" t="s">
        <v>30</v>
      </c>
      <c r="U18" s="115"/>
      <c r="V18" s="116"/>
      <c r="W18" s="111"/>
      <c r="X18" s="111"/>
      <c r="Y18" s="111"/>
      <c r="Z18" s="111"/>
      <c r="AA18" s="117"/>
      <c r="AB18" s="117" t="s">
        <v>82</v>
      </c>
      <c r="AC18" s="117"/>
      <c r="AD18" s="111"/>
      <c r="AE18" s="118"/>
      <c r="AF18" s="105"/>
      <c r="AG18" s="108"/>
      <c r="AH18" s="108"/>
      <c r="AI18" s="108" t="s">
        <v>82</v>
      </c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9"/>
    </row>
    <row r="19" spans="1:46" s="7" customFormat="1" ht="12.75" customHeight="1" x14ac:dyDescent="0.2">
      <c r="A19" s="38">
        <f>IF(SUM(A18:A18)&gt;0,1000,"")</f>
        <v>1000</v>
      </c>
      <c r="B19" s="121" t="str">
        <f t="shared" ref="B19" si="0">HYPERLINK("Haendler\"&amp;A19&amp;".jpg",""&amp;A19)</f>
        <v>1000</v>
      </c>
      <c r="C19" s="97"/>
      <c r="D19" s="45" t="s">
        <v>20</v>
      </c>
      <c r="E19" s="45" t="s">
        <v>50</v>
      </c>
      <c r="F19" s="26"/>
      <c r="G19" s="51">
        <v>14390</v>
      </c>
      <c r="H19" s="51">
        <v>11790</v>
      </c>
      <c r="I19" s="50">
        <v>0.18068102849200834</v>
      </c>
      <c r="J19" s="51">
        <v>2600</v>
      </c>
      <c r="K19" s="51" t="s">
        <v>30</v>
      </c>
      <c r="L19" s="51"/>
      <c r="M19" s="51" t="s">
        <v>30</v>
      </c>
      <c r="N19" s="52" t="s">
        <v>30</v>
      </c>
      <c r="O19" s="51" t="s">
        <v>30</v>
      </c>
      <c r="P19" s="51" t="s">
        <v>30</v>
      </c>
      <c r="Q19" s="51" t="s">
        <v>30</v>
      </c>
      <c r="R19" s="51" t="s">
        <v>30</v>
      </c>
      <c r="S19" s="51" t="s">
        <v>30</v>
      </c>
      <c r="T19" s="51" t="s">
        <v>30</v>
      </c>
      <c r="U19" s="39" t="s">
        <v>30</v>
      </c>
      <c r="V19" s="40"/>
      <c r="W19" s="40"/>
      <c r="X19" s="40"/>
      <c r="Y19" s="39"/>
      <c r="Z19" s="39"/>
      <c r="AA19" s="39"/>
      <c r="AB19" s="40"/>
      <c r="AC19" s="31"/>
      <c r="AD19" s="31"/>
      <c r="AE19" s="31"/>
      <c r="AF19" s="41" t="s">
        <v>30</v>
      </c>
      <c r="AG19" s="42" t="s">
        <v>30</v>
      </c>
      <c r="AH19" s="42" t="s">
        <v>30</v>
      </c>
      <c r="AI19" s="42" t="s">
        <v>82</v>
      </c>
      <c r="AJ19" s="42" t="s">
        <v>30</v>
      </c>
      <c r="AK19" s="42" t="s">
        <v>30</v>
      </c>
      <c r="AL19" s="42" t="s">
        <v>30</v>
      </c>
      <c r="AM19" s="42" t="s">
        <v>30</v>
      </c>
      <c r="AN19" s="42" t="s">
        <v>30</v>
      </c>
      <c r="AO19" s="42" t="s">
        <v>30</v>
      </c>
      <c r="AP19" s="42" t="s">
        <v>30</v>
      </c>
      <c r="AQ19" s="42" t="s">
        <v>30</v>
      </c>
      <c r="AR19" s="42" t="s">
        <v>30</v>
      </c>
      <c r="AS19" s="42" t="s">
        <v>30</v>
      </c>
      <c r="AT19" s="43" t="s">
        <v>30</v>
      </c>
    </row>
    <row r="20" spans="1:46" s="7" customFormat="1" ht="12.75" customHeight="1" x14ac:dyDescent="0.2">
      <c r="A20" s="38">
        <f>IF(SUM(A18:A18)&gt;0,2000,"")</f>
        <v>2000</v>
      </c>
      <c r="B20" s="38"/>
      <c r="C20" s="38"/>
      <c r="D20" s="27"/>
      <c r="E20" s="103"/>
      <c r="F20" s="21"/>
      <c r="G20" s="31" t="s">
        <v>30</v>
      </c>
      <c r="H20" s="31"/>
      <c r="I20" s="35" t="s">
        <v>30</v>
      </c>
      <c r="J20" s="31" t="s">
        <v>30</v>
      </c>
      <c r="K20" s="31" t="s">
        <v>30</v>
      </c>
      <c r="L20" s="31"/>
      <c r="M20" s="103"/>
      <c r="N20" s="103"/>
      <c r="O20" s="103"/>
      <c r="P20" s="103"/>
      <c r="Q20" s="103"/>
      <c r="R20" s="103"/>
      <c r="S20" s="103"/>
      <c r="T20" s="103" t="s">
        <v>30</v>
      </c>
      <c r="U20" s="29" t="s">
        <v>30</v>
      </c>
      <c r="V20" s="30"/>
      <c r="W20" s="30"/>
      <c r="X20" s="30"/>
      <c r="Y20" s="29"/>
      <c r="Z20" s="29"/>
      <c r="AA20" s="29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s="7" customFormat="1" ht="12.75" customHeight="1" x14ac:dyDescent="0.2">
      <c r="A21" s="38">
        <f>IF(SUM(A18:A18)&gt;0,2001,"")</f>
        <v>2001</v>
      </c>
      <c r="B21" s="38"/>
      <c r="C21" s="38"/>
      <c r="D21" s="27"/>
      <c r="E21" s="103"/>
      <c r="F21" s="36"/>
      <c r="G21" s="35" t="s">
        <v>30</v>
      </c>
      <c r="H21" s="29"/>
      <c r="I21" s="35" t="s">
        <v>30</v>
      </c>
      <c r="J21" s="44" t="s">
        <v>30</v>
      </c>
      <c r="K21" s="28" t="s">
        <v>30</v>
      </c>
      <c r="L21" s="28"/>
      <c r="M21" s="20"/>
      <c r="N21" s="20"/>
      <c r="O21" s="20"/>
      <c r="P21" s="29"/>
      <c r="Q21" s="29"/>
      <c r="R21" s="29"/>
      <c r="S21" s="35"/>
      <c r="T21" s="29" t="s">
        <v>30</v>
      </c>
      <c r="U21" s="29" t="s">
        <v>30</v>
      </c>
      <c r="V21" s="30"/>
      <c r="W21" s="30"/>
      <c r="X21" s="30"/>
      <c r="Y21" s="29"/>
      <c r="Z21" s="29"/>
      <c r="AA21" s="29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3" customFormat="1" x14ac:dyDescent="0.2">
      <c r="A22" s="90">
        <v>14</v>
      </c>
      <c r="B22" s="122" t="str">
        <f>HYPERLINK("Haendler\"&amp;A22&amp;".jpg",""&amp;A22)</f>
        <v>14</v>
      </c>
      <c r="C22" s="122" t="str">
        <f>HYPERLINK("http://www.diekommunikationsfabrik.de\2017\12_Dezember_2\Haendler\"&amp;B22&amp;".jpg",""&amp;B22)</f>
        <v>14</v>
      </c>
      <c r="D22" s="101" t="s">
        <v>79</v>
      </c>
      <c r="E22" s="102" t="s">
        <v>51</v>
      </c>
      <c r="F22" s="113"/>
      <c r="G22" s="110">
        <v>19890</v>
      </c>
      <c r="H22" s="107">
        <v>16790</v>
      </c>
      <c r="I22" s="114">
        <v>0.15585721468074409</v>
      </c>
      <c r="J22" s="104">
        <v>3100</v>
      </c>
      <c r="K22" s="104" t="s">
        <v>30</v>
      </c>
      <c r="L22" s="104"/>
      <c r="M22" s="112"/>
      <c r="N22" s="106"/>
      <c r="O22" s="104"/>
      <c r="P22" s="107"/>
      <c r="Q22" s="104"/>
      <c r="R22" s="104"/>
      <c r="S22" s="104"/>
      <c r="T22" s="104" t="s">
        <v>30</v>
      </c>
      <c r="U22" s="115"/>
      <c r="V22" s="116"/>
      <c r="W22" s="111"/>
      <c r="X22" s="111"/>
      <c r="Y22" s="111"/>
      <c r="Z22" s="111"/>
      <c r="AA22" s="117"/>
      <c r="AB22" s="117"/>
      <c r="AC22" s="117"/>
      <c r="AD22" s="111"/>
      <c r="AE22" s="118"/>
      <c r="AF22" s="105"/>
      <c r="AG22" s="108"/>
      <c r="AH22" s="108"/>
      <c r="AI22" s="108" t="s">
        <v>82</v>
      </c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9"/>
    </row>
    <row r="23" spans="1:46" s="103" customFormat="1" ht="12.75" customHeight="1" x14ac:dyDescent="0.2">
      <c r="A23" s="38">
        <f>IF(SUM(A22:A22)&gt;0,1000,"")</f>
        <v>1000</v>
      </c>
      <c r="B23" s="38"/>
      <c r="C23" s="38"/>
      <c r="D23" s="45" t="s">
        <v>79</v>
      </c>
      <c r="E23" s="45" t="s">
        <v>51</v>
      </c>
      <c r="F23" s="26"/>
      <c r="G23" s="51">
        <v>19890</v>
      </c>
      <c r="H23" s="51">
        <v>16790</v>
      </c>
      <c r="I23" s="50">
        <v>0.15585721468074409</v>
      </c>
      <c r="J23" s="51">
        <v>3100</v>
      </c>
      <c r="K23" s="51" t="s">
        <v>30</v>
      </c>
      <c r="L23" s="51" t="s">
        <v>30</v>
      </c>
      <c r="M23" s="51" t="s">
        <v>30</v>
      </c>
      <c r="N23" s="52" t="s">
        <v>30</v>
      </c>
      <c r="O23" s="51" t="s">
        <v>30</v>
      </c>
      <c r="P23" s="51" t="s">
        <v>30</v>
      </c>
      <c r="Q23" s="51" t="s">
        <v>30</v>
      </c>
      <c r="R23" s="51" t="s">
        <v>30</v>
      </c>
      <c r="S23" s="51" t="s">
        <v>30</v>
      </c>
      <c r="T23" s="51" t="s">
        <v>30</v>
      </c>
      <c r="U23" s="39" t="s">
        <v>30</v>
      </c>
      <c r="V23" s="40"/>
      <c r="W23" s="40"/>
      <c r="X23" s="40"/>
      <c r="Y23" s="39"/>
      <c r="Z23" s="39"/>
      <c r="AA23" s="39"/>
      <c r="AB23" s="40"/>
      <c r="AC23" s="31"/>
      <c r="AD23" s="31"/>
      <c r="AE23" s="31"/>
      <c r="AF23" s="41" t="s">
        <v>30</v>
      </c>
      <c r="AG23" s="42" t="s">
        <v>30</v>
      </c>
      <c r="AH23" s="42" t="s">
        <v>30</v>
      </c>
      <c r="AI23" s="42" t="s">
        <v>82</v>
      </c>
      <c r="AJ23" s="42" t="s">
        <v>30</v>
      </c>
      <c r="AK23" s="42" t="s">
        <v>30</v>
      </c>
      <c r="AL23" s="42" t="s">
        <v>30</v>
      </c>
      <c r="AM23" s="42" t="s">
        <v>30</v>
      </c>
      <c r="AN23" s="42" t="s">
        <v>30</v>
      </c>
      <c r="AO23" s="42" t="s">
        <v>30</v>
      </c>
      <c r="AP23" s="42" t="s">
        <v>30</v>
      </c>
      <c r="AQ23" s="42" t="s">
        <v>30</v>
      </c>
      <c r="AR23" s="42" t="s">
        <v>30</v>
      </c>
      <c r="AS23" s="42" t="s">
        <v>30</v>
      </c>
      <c r="AT23" s="43" t="s">
        <v>30</v>
      </c>
    </row>
    <row r="24" spans="1:46" s="103" customFormat="1" ht="12.75" customHeight="1" x14ac:dyDescent="0.2">
      <c r="A24" s="38">
        <f>IF(SUM(A22:A22)&gt;0,2000,"")</f>
        <v>2000</v>
      </c>
      <c r="B24" s="38"/>
      <c r="C24" s="38"/>
      <c r="D24" s="27"/>
      <c r="F24" s="21"/>
      <c r="G24" s="31" t="s">
        <v>30</v>
      </c>
      <c r="H24" s="31"/>
      <c r="I24" s="35" t="s">
        <v>30</v>
      </c>
      <c r="J24" s="31" t="s">
        <v>30</v>
      </c>
      <c r="K24" s="31" t="s">
        <v>30</v>
      </c>
      <c r="L24" s="31"/>
      <c r="T24" s="103" t="s">
        <v>30</v>
      </c>
      <c r="U24" s="29" t="s">
        <v>30</v>
      </c>
      <c r="V24" s="30"/>
      <c r="W24" s="30"/>
      <c r="X24" s="30"/>
      <c r="Y24" s="29"/>
      <c r="Z24" s="29"/>
      <c r="AA24" s="29"/>
      <c r="AB24" s="3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 spans="1:46" s="103" customFormat="1" ht="12.75" customHeight="1" x14ac:dyDescent="0.2">
      <c r="A25" s="38">
        <f>IF(SUM(A22:A22)&gt;0,2001,"")</f>
        <v>2001</v>
      </c>
      <c r="B25" s="38"/>
      <c r="C25" s="38"/>
      <c r="D25" s="27"/>
      <c r="F25" s="36"/>
      <c r="G25" s="35" t="s">
        <v>30</v>
      </c>
      <c r="H25" s="29"/>
      <c r="I25" s="35" t="s">
        <v>30</v>
      </c>
      <c r="J25" s="44" t="s">
        <v>30</v>
      </c>
      <c r="K25" s="28" t="s">
        <v>30</v>
      </c>
      <c r="L25" s="28"/>
      <c r="M25" s="20"/>
      <c r="N25" s="20"/>
      <c r="O25" s="20"/>
      <c r="P25" s="29"/>
      <c r="Q25" s="29"/>
      <c r="R25" s="29"/>
      <c r="S25" s="35"/>
      <c r="T25" s="29" t="s">
        <v>30</v>
      </c>
      <c r="U25" s="29" t="s">
        <v>30</v>
      </c>
      <c r="V25" s="30"/>
      <c r="W25" s="30"/>
      <c r="X25" s="30"/>
      <c r="Y25" s="29"/>
      <c r="Z25" s="29"/>
      <c r="AA25" s="29"/>
      <c r="AB25" s="3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s="100" customFormat="1" x14ac:dyDescent="0.2">
      <c r="A26" s="90">
        <v>71</v>
      </c>
      <c r="B26" s="122" t="str">
        <f>HYPERLINK("Haendler\"&amp;A26&amp;".jpg",""&amp;A26)</f>
        <v>71</v>
      </c>
      <c r="C26" s="122" t="str">
        <f>HYPERLINK("http://www.diekommunikationsfabrik.de\2017\12_Dezember_2\Haendler\"&amp;B26&amp;".jpg",""&amp;B26)</f>
        <v>71</v>
      </c>
      <c r="D26" s="101" t="s">
        <v>52</v>
      </c>
      <c r="E26" s="102">
        <v>500</v>
      </c>
      <c r="F26" s="113"/>
      <c r="G26" s="110" t="s">
        <v>30</v>
      </c>
      <c r="H26" s="107"/>
      <c r="I26" s="114" t="s">
        <v>30</v>
      </c>
      <c r="J26" s="104" t="s">
        <v>30</v>
      </c>
      <c r="K26" s="104">
        <v>3300</v>
      </c>
      <c r="L26" s="104"/>
      <c r="M26" s="112"/>
      <c r="N26" s="106"/>
      <c r="O26" s="104"/>
      <c r="P26" s="107"/>
      <c r="Q26" s="104"/>
      <c r="R26" s="104"/>
      <c r="S26" s="104"/>
      <c r="T26" s="104" t="s">
        <v>30</v>
      </c>
      <c r="U26" s="115"/>
      <c r="V26" s="116"/>
      <c r="W26" s="111" t="s">
        <v>81</v>
      </c>
      <c r="X26" s="111"/>
      <c r="Y26" s="111"/>
      <c r="Z26" s="111"/>
      <c r="AA26" s="117"/>
      <c r="AB26" s="117"/>
      <c r="AC26" s="117"/>
      <c r="AD26" s="111" t="s">
        <v>86</v>
      </c>
      <c r="AE26" s="118"/>
      <c r="AF26" s="105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 t="s">
        <v>82</v>
      </c>
      <c r="AR26" s="108"/>
      <c r="AS26" s="108"/>
      <c r="AT26" s="109"/>
    </row>
    <row r="27" spans="1:46" s="103" customFormat="1" ht="12.75" customHeight="1" x14ac:dyDescent="0.2">
      <c r="A27" s="38">
        <f>IF(SUM(A26:A26)&gt;0,1000,"")</f>
        <v>1000</v>
      </c>
      <c r="B27" s="38"/>
      <c r="C27" s="38"/>
      <c r="D27" s="45" t="s">
        <v>52</v>
      </c>
      <c r="E27" s="45">
        <v>500</v>
      </c>
      <c r="F27" s="26"/>
      <c r="G27" s="51" t="s">
        <v>30</v>
      </c>
      <c r="H27" s="51" t="s">
        <v>30</v>
      </c>
      <c r="I27" s="50" t="s">
        <v>30</v>
      </c>
      <c r="J27" s="51" t="s">
        <v>30</v>
      </c>
      <c r="K27" s="51">
        <v>3300</v>
      </c>
      <c r="L27" s="51"/>
      <c r="M27" s="51" t="s">
        <v>30</v>
      </c>
      <c r="N27" s="52" t="s">
        <v>30</v>
      </c>
      <c r="O27" s="51" t="s">
        <v>30</v>
      </c>
      <c r="P27" s="51" t="s">
        <v>30</v>
      </c>
      <c r="Q27" s="51" t="s">
        <v>30</v>
      </c>
      <c r="R27" s="51" t="s">
        <v>30</v>
      </c>
      <c r="S27" s="51" t="s">
        <v>30</v>
      </c>
      <c r="T27" s="51" t="s">
        <v>30</v>
      </c>
      <c r="U27" s="39"/>
      <c r="V27" s="40"/>
      <c r="W27" s="40"/>
      <c r="X27" s="40"/>
      <c r="Y27" s="39"/>
      <c r="Z27" s="39"/>
      <c r="AA27" s="39"/>
      <c r="AB27" s="40"/>
      <c r="AC27" s="31"/>
      <c r="AD27" s="31"/>
      <c r="AE27" s="31"/>
      <c r="AF27" s="41" t="s">
        <v>30</v>
      </c>
      <c r="AG27" s="42" t="s">
        <v>30</v>
      </c>
      <c r="AH27" s="42" t="s">
        <v>30</v>
      </c>
      <c r="AI27" s="42" t="s">
        <v>30</v>
      </c>
      <c r="AJ27" s="42" t="s">
        <v>30</v>
      </c>
      <c r="AK27" s="42" t="s">
        <v>30</v>
      </c>
      <c r="AL27" s="42" t="s">
        <v>30</v>
      </c>
      <c r="AM27" s="42" t="s">
        <v>30</v>
      </c>
      <c r="AN27" s="42" t="s">
        <v>30</v>
      </c>
      <c r="AO27" s="42" t="s">
        <v>30</v>
      </c>
      <c r="AP27" s="42" t="s">
        <v>30</v>
      </c>
      <c r="AQ27" s="42" t="s">
        <v>82</v>
      </c>
      <c r="AR27" s="42" t="s">
        <v>30</v>
      </c>
      <c r="AS27" s="42" t="s">
        <v>30</v>
      </c>
      <c r="AT27" s="43" t="s">
        <v>30</v>
      </c>
    </row>
    <row r="28" spans="1:46" s="7" customFormat="1" ht="12.75" customHeight="1" x14ac:dyDescent="0.2">
      <c r="A28" s="38">
        <f>IF(SUM(A26:A26)&gt;0,2000,"")</f>
        <v>2000</v>
      </c>
      <c r="B28" s="38"/>
      <c r="C28" s="38"/>
      <c r="D28" s="27"/>
      <c r="E28" s="103"/>
      <c r="F28" s="21"/>
      <c r="G28" s="31" t="s">
        <v>30</v>
      </c>
      <c r="H28" s="31"/>
      <c r="I28" s="35" t="s">
        <v>30</v>
      </c>
      <c r="J28" s="31" t="s">
        <v>30</v>
      </c>
      <c r="K28" s="31" t="s">
        <v>30</v>
      </c>
      <c r="L28" s="31"/>
      <c r="M28" s="103"/>
      <c r="N28" s="103"/>
      <c r="O28" s="103"/>
      <c r="P28" s="103"/>
      <c r="Q28" s="103"/>
      <c r="R28" s="103"/>
      <c r="S28" s="103"/>
      <c r="T28" s="103" t="s">
        <v>30</v>
      </c>
      <c r="U28" s="29" t="s">
        <v>30</v>
      </c>
      <c r="V28" s="30"/>
      <c r="W28" s="30"/>
      <c r="X28" s="30"/>
      <c r="Y28" s="29"/>
      <c r="Z28" s="29"/>
      <c r="AA28" s="29"/>
      <c r="AB28" s="3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1:46" s="7" customFormat="1" ht="12.75" customHeight="1" x14ac:dyDescent="0.2">
      <c r="A29" s="38">
        <f>IF(SUM(A26:A26)&gt;0,2001,"")</f>
        <v>2001</v>
      </c>
      <c r="B29" s="38"/>
      <c r="C29" s="38"/>
      <c r="D29" s="27"/>
      <c r="E29" s="103"/>
      <c r="F29" s="36"/>
      <c r="G29" s="35" t="s">
        <v>30</v>
      </c>
      <c r="H29" s="29"/>
      <c r="I29" s="35" t="s">
        <v>30</v>
      </c>
      <c r="J29" s="44" t="s">
        <v>30</v>
      </c>
      <c r="K29" s="28" t="s">
        <v>30</v>
      </c>
      <c r="L29" s="28"/>
      <c r="M29" s="20"/>
      <c r="N29" s="20"/>
      <c r="O29" s="20"/>
      <c r="P29" s="29"/>
      <c r="Q29" s="29"/>
      <c r="R29" s="29"/>
      <c r="S29" s="35"/>
      <c r="T29" s="29" t="s">
        <v>30</v>
      </c>
      <c r="U29" s="29" t="s">
        <v>30</v>
      </c>
      <c r="V29" s="30"/>
      <c r="W29" s="30"/>
      <c r="X29" s="30"/>
      <c r="Y29" s="29"/>
      <c r="Z29" s="29"/>
      <c r="AA29" s="29"/>
      <c r="AB29" s="3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1:46" s="3" customFormat="1" x14ac:dyDescent="0.2">
      <c r="A30" s="90">
        <v>51</v>
      </c>
      <c r="B30" s="122" t="str">
        <f t="shared" ref="B30:B31" si="1">HYPERLINK("Haendler\"&amp;A30&amp;".jpg",""&amp;A30)</f>
        <v>51</v>
      </c>
      <c r="C30" s="122" t="str">
        <f t="shared" ref="C30:C31" si="2">HYPERLINK("http://www.diekommunikationsfabrik.de\2017\12_Dezember_2\Haendler\"&amp;B30&amp;".jpg",""&amp;B30)</f>
        <v>51</v>
      </c>
      <c r="D30" s="4" t="s">
        <v>53</v>
      </c>
      <c r="E30" s="5" t="s">
        <v>54</v>
      </c>
      <c r="F30" s="113"/>
      <c r="G30" s="110">
        <v>13650</v>
      </c>
      <c r="H30" s="107">
        <v>8950</v>
      </c>
      <c r="I30" s="114">
        <v>5.128205128205128E-2</v>
      </c>
      <c r="J30" s="104">
        <v>4700</v>
      </c>
      <c r="K30" s="104">
        <v>4000</v>
      </c>
      <c r="L30" s="104"/>
      <c r="M30" s="112"/>
      <c r="N30" s="106"/>
      <c r="O30" s="104"/>
      <c r="P30" s="107"/>
      <c r="Q30" s="104"/>
      <c r="R30" s="104"/>
      <c r="S30" s="104"/>
      <c r="T30" s="104" t="s">
        <v>30</v>
      </c>
      <c r="U30" s="115"/>
      <c r="V30" s="116"/>
      <c r="W30" s="111" t="s">
        <v>81</v>
      </c>
      <c r="X30" s="111"/>
      <c r="Y30" s="111"/>
      <c r="Z30" s="111"/>
      <c r="AA30" s="117"/>
      <c r="AB30" s="117"/>
      <c r="AC30" s="117"/>
      <c r="AD30" s="111" t="s">
        <v>86</v>
      </c>
      <c r="AE30" s="118" t="s">
        <v>82</v>
      </c>
      <c r="AF30" s="105"/>
      <c r="AG30" s="108" t="s">
        <v>82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9"/>
    </row>
    <row r="31" spans="1:46" s="7" customFormat="1" x14ac:dyDescent="0.2">
      <c r="A31" s="90">
        <v>75</v>
      </c>
      <c r="B31" s="122" t="str">
        <f t="shared" si="1"/>
        <v>75</v>
      </c>
      <c r="C31" s="122" t="str">
        <f t="shared" si="2"/>
        <v>75</v>
      </c>
      <c r="D31" s="4" t="s">
        <v>53</v>
      </c>
      <c r="E31" s="5" t="s">
        <v>54</v>
      </c>
      <c r="F31" s="113"/>
      <c r="G31" s="110">
        <v>13650</v>
      </c>
      <c r="H31" s="107">
        <v>10740</v>
      </c>
      <c r="I31" s="114">
        <v>6.3003663003663002E-2</v>
      </c>
      <c r="J31" s="104">
        <v>2910</v>
      </c>
      <c r="K31" s="104">
        <v>2050</v>
      </c>
      <c r="L31" s="104"/>
      <c r="M31" s="112" t="s">
        <v>93</v>
      </c>
      <c r="N31" s="106">
        <v>9.9999999999999995E-7</v>
      </c>
      <c r="O31" s="104">
        <v>1900</v>
      </c>
      <c r="P31" s="107">
        <v>69</v>
      </c>
      <c r="Q31" s="104">
        <v>36</v>
      </c>
      <c r="R31" s="104">
        <v>10000</v>
      </c>
      <c r="S31" s="104">
        <v>6475</v>
      </c>
      <c r="T31" s="104">
        <v>10790</v>
      </c>
      <c r="U31" s="115">
        <v>0.66146718146718153</v>
      </c>
      <c r="V31" s="116"/>
      <c r="W31" s="111"/>
      <c r="X31" s="111"/>
      <c r="Y31" s="111"/>
      <c r="Z31" s="111"/>
      <c r="AA31" s="117"/>
      <c r="AB31" s="117"/>
      <c r="AC31" s="117"/>
      <c r="AD31" s="111"/>
      <c r="AE31" s="118"/>
      <c r="AF31" s="105"/>
      <c r="AG31" s="108"/>
      <c r="AH31" s="108"/>
      <c r="AI31" s="108"/>
      <c r="AJ31" s="108"/>
      <c r="AK31" s="108"/>
      <c r="AL31" s="108"/>
      <c r="AM31" s="108" t="s">
        <v>82</v>
      </c>
      <c r="AN31" s="108"/>
      <c r="AO31" s="108"/>
      <c r="AP31" s="108"/>
      <c r="AQ31" s="108"/>
      <c r="AR31" s="108"/>
      <c r="AS31" s="108"/>
      <c r="AT31" s="109"/>
    </row>
    <row r="32" spans="1:46" s="7" customFormat="1" ht="12.75" customHeight="1" x14ac:dyDescent="0.2">
      <c r="A32" s="38">
        <f>IF(SUM(A30:A31)&gt;0,1000,"")</f>
        <v>1000</v>
      </c>
      <c r="B32" s="38"/>
      <c r="C32" s="38"/>
      <c r="D32" s="45" t="s">
        <v>53</v>
      </c>
      <c r="E32" s="45" t="s">
        <v>54</v>
      </c>
      <c r="F32" s="26"/>
      <c r="G32" s="51">
        <v>13650</v>
      </c>
      <c r="H32" s="51">
        <v>9845</v>
      </c>
      <c r="I32" s="50">
        <v>5.7142857142857141E-2</v>
      </c>
      <c r="J32" s="51">
        <v>3805</v>
      </c>
      <c r="K32" s="51">
        <v>3025</v>
      </c>
      <c r="L32" s="51"/>
      <c r="M32" s="51" t="s">
        <v>30</v>
      </c>
      <c r="N32" s="52">
        <v>9.9999999999999995E-7</v>
      </c>
      <c r="O32" s="51">
        <v>1900</v>
      </c>
      <c r="P32" s="51">
        <v>69</v>
      </c>
      <c r="Q32" s="51">
        <v>36</v>
      </c>
      <c r="R32" s="51">
        <v>10000</v>
      </c>
      <c r="S32" s="51">
        <v>6475</v>
      </c>
      <c r="T32" s="51">
        <v>10790</v>
      </c>
      <c r="U32" s="39" t="s">
        <v>30</v>
      </c>
      <c r="V32" s="40"/>
      <c r="W32" s="40"/>
      <c r="X32" s="40"/>
      <c r="Y32" s="39"/>
      <c r="Z32" s="39"/>
      <c r="AA32" s="39"/>
      <c r="AB32" s="40"/>
      <c r="AC32" s="31"/>
      <c r="AD32" s="31"/>
      <c r="AE32" s="31"/>
      <c r="AF32" s="41" t="s">
        <v>30</v>
      </c>
      <c r="AG32" s="42" t="s">
        <v>82</v>
      </c>
      <c r="AH32" s="42" t="s">
        <v>30</v>
      </c>
      <c r="AI32" s="42" t="s">
        <v>30</v>
      </c>
      <c r="AJ32" s="42" t="s">
        <v>30</v>
      </c>
      <c r="AK32" s="42" t="s">
        <v>30</v>
      </c>
      <c r="AL32" s="42" t="s">
        <v>30</v>
      </c>
      <c r="AM32" s="42" t="s">
        <v>82</v>
      </c>
      <c r="AN32" s="42" t="s">
        <v>30</v>
      </c>
      <c r="AO32" s="42" t="s">
        <v>30</v>
      </c>
      <c r="AP32" s="42" t="s">
        <v>30</v>
      </c>
      <c r="AQ32" s="42" t="s">
        <v>30</v>
      </c>
      <c r="AR32" s="42" t="s">
        <v>30</v>
      </c>
      <c r="AS32" s="42" t="s">
        <v>30</v>
      </c>
      <c r="AT32" s="43" t="s">
        <v>30</v>
      </c>
    </row>
    <row r="33" spans="1:48" s="7" customFormat="1" ht="12.75" customHeight="1" x14ac:dyDescent="0.2">
      <c r="A33" s="38">
        <f>IF(SUM(A30:A31)&gt;0,2000,"")</f>
        <v>2000</v>
      </c>
      <c r="B33" s="38"/>
      <c r="C33" s="38"/>
      <c r="D33" s="27"/>
      <c r="E33" s="103"/>
      <c r="F33" s="21"/>
      <c r="G33" s="31" t="s">
        <v>30</v>
      </c>
      <c r="H33" s="31"/>
      <c r="I33" s="35" t="s">
        <v>30</v>
      </c>
      <c r="J33" s="31" t="s">
        <v>30</v>
      </c>
      <c r="K33" s="31" t="s">
        <v>30</v>
      </c>
      <c r="L33" s="31"/>
      <c r="M33" s="103"/>
      <c r="N33" s="103"/>
      <c r="O33" s="103"/>
      <c r="P33" s="103"/>
      <c r="Q33" s="103"/>
      <c r="R33" s="103"/>
      <c r="S33" s="103"/>
      <c r="T33" s="103" t="s">
        <v>30</v>
      </c>
      <c r="U33" s="29" t="s">
        <v>30</v>
      </c>
      <c r="V33" s="30"/>
      <c r="W33" s="30"/>
      <c r="X33" s="30"/>
      <c r="Y33" s="29"/>
      <c r="Z33" s="29"/>
      <c r="AA33" s="29"/>
      <c r="AB33" s="3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</row>
    <row r="34" spans="1:48" s="7" customFormat="1" ht="12.75" customHeight="1" x14ac:dyDescent="0.2">
      <c r="A34" s="38">
        <f>IF(SUM(A30:A31)&gt;0,2001,"")</f>
        <v>2001</v>
      </c>
      <c r="B34" s="38"/>
      <c r="C34" s="38"/>
      <c r="D34" s="27"/>
      <c r="E34" s="103"/>
      <c r="F34" s="36"/>
      <c r="G34" s="35" t="s">
        <v>30</v>
      </c>
      <c r="H34" s="29"/>
      <c r="I34" s="35" t="s">
        <v>30</v>
      </c>
      <c r="J34" s="44" t="s">
        <v>30</v>
      </c>
      <c r="K34" s="28" t="s">
        <v>30</v>
      </c>
      <c r="L34" s="28"/>
      <c r="M34" s="20"/>
      <c r="N34" s="20"/>
      <c r="O34" s="20"/>
      <c r="P34" s="29"/>
      <c r="Q34" s="29"/>
      <c r="R34" s="29"/>
      <c r="S34" s="35"/>
      <c r="T34" s="29" t="s">
        <v>30</v>
      </c>
      <c r="U34" s="29" t="s">
        <v>30</v>
      </c>
      <c r="V34" s="30"/>
      <c r="W34" s="30"/>
      <c r="X34" s="30"/>
      <c r="Y34" s="29"/>
      <c r="Z34" s="29"/>
      <c r="AA34" s="29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</row>
    <row r="35" spans="1:48" s="103" customFormat="1" x14ac:dyDescent="0.2">
      <c r="A35" s="90">
        <v>24</v>
      </c>
      <c r="B35" s="122" t="str">
        <f t="shared" ref="B35:B38" si="3">HYPERLINK("Haendler\"&amp;A35&amp;".jpg",""&amp;A35)</f>
        <v>24</v>
      </c>
      <c r="C35" s="122" t="str">
        <f t="shared" ref="C35:C38" si="4">HYPERLINK("http://www.diekommunikationsfabrik.de\2017\12_Dezember_2\Haendler\"&amp;B35&amp;".jpg",""&amp;B35)</f>
        <v>24</v>
      </c>
      <c r="D35" s="101" t="s">
        <v>55</v>
      </c>
      <c r="E35" s="102" t="s">
        <v>56</v>
      </c>
      <c r="F35" s="113" t="s">
        <v>87</v>
      </c>
      <c r="G35" s="110">
        <v>14510</v>
      </c>
      <c r="H35" s="107">
        <v>11440</v>
      </c>
      <c r="I35" s="114">
        <v>0.21157822191592005</v>
      </c>
      <c r="J35" s="104">
        <v>3070</v>
      </c>
      <c r="K35" s="104" t="s">
        <v>30</v>
      </c>
      <c r="L35" s="104"/>
      <c r="M35" s="112"/>
      <c r="N35" s="106"/>
      <c r="O35" s="104"/>
      <c r="P35" s="107"/>
      <c r="Q35" s="104"/>
      <c r="R35" s="104"/>
      <c r="S35" s="104"/>
      <c r="T35" s="104" t="s">
        <v>30</v>
      </c>
      <c r="U35" s="115" t="s">
        <v>30</v>
      </c>
      <c r="V35" s="116"/>
      <c r="W35" s="111"/>
      <c r="X35" s="111"/>
      <c r="Y35" s="111"/>
      <c r="Z35" s="111"/>
      <c r="AA35" s="117"/>
      <c r="AB35" s="117" t="s">
        <v>82</v>
      </c>
      <c r="AC35" s="117" t="s">
        <v>82</v>
      </c>
      <c r="AD35" s="111"/>
      <c r="AE35" s="118"/>
      <c r="AF35" s="105" t="s">
        <v>82</v>
      </c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9"/>
    </row>
    <row r="36" spans="1:48" s="103" customFormat="1" x14ac:dyDescent="0.2">
      <c r="A36" s="90">
        <v>87</v>
      </c>
      <c r="B36" s="122" t="str">
        <f t="shared" si="3"/>
        <v>87</v>
      </c>
      <c r="C36" s="122" t="str">
        <f t="shared" si="4"/>
        <v>87</v>
      </c>
      <c r="D36" s="101" t="s">
        <v>55</v>
      </c>
      <c r="E36" s="102" t="s">
        <v>56</v>
      </c>
      <c r="F36" s="113"/>
      <c r="G36" s="110">
        <v>12900</v>
      </c>
      <c r="H36" s="107">
        <v>9990</v>
      </c>
      <c r="I36" s="114">
        <v>0.2255813953488372</v>
      </c>
      <c r="J36" s="104">
        <v>2910</v>
      </c>
      <c r="K36" s="104" t="s">
        <v>30</v>
      </c>
      <c r="L36" s="104"/>
      <c r="M36" s="112"/>
      <c r="N36" s="106"/>
      <c r="O36" s="104"/>
      <c r="P36" s="107"/>
      <c r="Q36" s="104"/>
      <c r="R36" s="104"/>
      <c r="S36" s="104"/>
      <c r="T36" s="104" t="s">
        <v>30</v>
      </c>
      <c r="U36" s="115" t="s">
        <v>30</v>
      </c>
      <c r="V36" s="116"/>
      <c r="W36" s="111"/>
      <c r="X36" s="111"/>
      <c r="Y36" s="111"/>
      <c r="Z36" s="111"/>
      <c r="AA36" s="117"/>
      <c r="AB36" s="117"/>
      <c r="AC36" s="117"/>
      <c r="AD36" s="111"/>
      <c r="AE36" s="118"/>
      <c r="AF36" s="105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 t="s">
        <v>82</v>
      </c>
      <c r="AS36" s="108"/>
      <c r="AT36" s="109"/>
    </row>
    <row r="37" spans="1:48" s="103" customFormat="1" x14ac:dyDescent="0.2">
      <c r="A37" s="90">
        <v>87</v>
      </c>
      <c r="B37" s="122" t="str">
        <f t="shared" si="3"/>
        <v>87</v>
      </c>
      <c r="C37" s="122" t="str">
        <f t="shared" si="4"/>
        <v>87</v>
      </c>
      <c r="D37" s="101" t="s">
        <v>55</v>
      </c>
      <c r="E37" s="102" t="s">
        <v>56</v>
      </c>
      <c r="F37" s="113"/>
      <c r="G37" s="110">
        <v>14650</v>
      </c>
      <c r="H37" s="107">
        <v>10980</v>
      </c>
      <c r="I37" s="114">
        <v>0.25051194539249144</v>
      </c>
      <c r="J37" s="104">
        <v>3670</v>
      </c>
      <c r="K37" s="104" t="s">
        <v>30</v>
      </c>
      <c r="L37" s="104"/>
      <c r="M37" s="112"/>
      <c r="N37" s="106"/>
      <c r="O37" s="104"/>
      <c r="P37" s="107"/>
      <c r="Q37" s="104"/>
      <c r="R37" s="104"/>
      <c r="S37" s="104"/>
      <c r="T37" s="104" t="s">
        <v>30</v>
      </c>
      <c r="U37" s="115" t="s">
        <v>30</v>
      </c>
      <c r="V37" s="116"/>
      <c r="W37" s="111"/>
      <c r="X37" s="111"/>
      <c r="Y37" s="111"/>
      <c r="Z37" s="111"/>
      <c r="AA37" s="117"/>
      <c r="AB37" s="117" t="s">
        <v>82</v>
      </c>
      <c r="AC37" s="117"/>
      <c r="AD37" s="111"/>
      <c r="AE37" s="118"/>
      <c r="AF37" s="105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 t="s">
        <v>82</v>
      </c>
      <c r="AS37" s="108"/>
      <c r="AT37" s="109"/>
    </row>
    <row r="38" spans="1:48" s="103" customFormat="1" x14ac:dyDescent="0.2">
      <c r="A38" s="90">
        <v>111</v>
      </c>
      <c r="B38" s="122" t="str">
        <f t="shared" si="3"/>
        <v>111</v>
      </c>
      <c r="C38" s="122" t="str">
        <f t="shared" si="4"/>
        <v>111</v>
      </c>
      <c r="D38" s="101" t="s">
        <v>55</v>
      </c>
      <c r="E38" s="102" t="s">
        <v>56</v>
      </c>
      <c r="F38" s="113"/>
      <c r="G38" s="110">
        <v>12900</v>
      </c>
      <c r="H38" s="107">
        <v>10990</v>
      </c>
      <c r="I38" s="114">
        <v>0.14806201550387596</v>
      </c>
      <c r="J38" s="104">
        <v>1910</v>
      </c>
      <c r="K38" s="104" t="s">
        <v>30</v>
      </c>
      <c r="L38" s="104"/>
      <c r="M38" s="112"/>
      <c r="N38" s="106"/>
      <c r="O38" s="104"/>
      <c r="P38" s="107"/>
      <c r="Q38" s="104"/>
      <c r="R38" s="104"/>
      <c r="S38" s="104"/>
      <c r="T38" s="104" t="s">
        <v>30</v>
      </c>
      <c r="U38" s="115" t="s">
        <v>30</v>
      </c>
      <c r="V38" s="116" t="s">
        <v>82</v>
      </c>
      <c r="W38" s="111"/>
      <c r="X38" s="111"/>
      <c r="Y38" s="111"/>
      <c r="Z38" s="111"/>
      <c r="AA38" s="117"/>
      <c r="AB38" s="117"/>
      <c r="AC38" s="117"/>
      <c r="AD38" s="111"/>
      <c r="AE38" s="118"/>
      <c r="AF38" s="105" t="s">
        <v>82</v>
      </c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9"/>
    </row>
    <row r="39" spans="1:48" s="7" customFormat="1" ht="12.75" customHeight="1" x14ac:dyDescent="0.2">
      <c r="A39" s="38">
        <f>IF(SUM(A35:A38)&gt;0,1000,"")</f>
        <v>1000</v>
      </c>
      <c r="B39" s="38"/>
      <c r="C39" s="38"/>
      <c r="D39" s="45" t="s">
        <v>55</v>
      </c>
      <c r="E39" s="45" t="s">
        <v>56</v>
      </c>
      <c r="F39" s="26"/>
      <c r="G39" s="51">
        <v>13740</v>
      </c>
      <c r="H39" s="51">
        <v>10850</v>
      </c>
      <c r="I39" s="50">
        <v>0.20893339454028118</v>
      </c>
      <c r="J39" s="51">
        <v>2890</v>
      </c>
      <c r="K39" s="51" t="s">
        <v>30</v>
      </c>
      <c r="L39" s="51"/>
      <c r="M39" s="51" t="s">
        <v>30</v>
      </c>
      <c r="N39" s="52" t="s">
        <v>30</v>
      </c>
      <c r="O39" s="51" t="s">
        <v>30</v>
      </c>
      <c r="P39" s="51" t="s">
        <v>30</v>
      </c>
      <c r="Q39" s="51" t="s">
        <v>30</v>
      </c>
      <c r="R39" s="51" t="s">
        <v>30</v>
      </c>
      <c r="S39" s="51" t="s">
        <v>30</v>
      </c>
      <c r="T39" s="51" t="s">
        <v>30</v>
      </c>
      <c r="U39" s="39" t="s">
        <v>30</v>
      </c>
      <c r="V39" s="40"/>
      <c r="W39" s="40"/>
      <c r="X39" s="40"/>
      <c r="Y39" s="39"/>
      <c r="Z39" s="39"/>
      <c r="AA39" s="39"/>
      <c r="AB39" s="40"/>
      <c r="AC39" s="31"/>
      <c r="AD39" s="31"/>
      <c r="AE39" s="31"/>
      <c r="AF39" s="41" t="s">
        <v>82</v>
      </c>
      <c r="AG39" s="42" t="s">
        <v>30</v>
      </c>
      <c r="AH39" s="42" t="s">
        <v>30</v>
      </c>
      <c r="AI39" s="42" t="s">
        <v>30</v>
      </c>
      <c r="AJ39" s="42" t="s">
        <v>30</v>
      </c>
      <c r="AK39" s="42" t="s">
        <v>30</v>
      </c>
      <c r="AL39" s="42" t="s">
        <v>30</v>
      </c>
      <c r="AM39" s="42" t="s">
        <v>30</v>
      </c>
      <c r="AN39" s="42" t="s">
        <v>30</v>
      </c>
      <c r="AO39" s="42" t="s">
        <v>30</v>
      </c>
      <c r="AP39" s="42" t="s">
        <v>30</v>
      </c>
      <c r="AQ39" s="42" t="s">
        <v>30</v>
      </c>
      <c r="AR39" s="42" t="s">
        <v>82</v>
      </c>
      <c r="AS39" s="42" t="s">
        <v>30</v>
      </c>
      <c r="AT39" s="43" t="s">
        <v>30</v>
      </c>
    </row>
    <row r="40" spans="1:48" s="7" customFormat="1" ht="12.75" customHeight="1" x14ac:dyDescent="0.2">
      <c r="A40" s="38">
        <f>IF(SUM(A35:A38)&gt;0,2000,"")</f>
        <v>2000</v>
      </c>
      <c r="B40" s="38"/>
      <c r="C40" s="38"/>
      <c r="D40" s="27"/>
      <c r="E40" s="103"/>
      <c r="F40" s="21"/>
      <c r="G40" s="31" t="s">
        <v>30</v>
      </c>
      <c r="H40" s="31"/>
      <c r="I40" s="35" t="s">
        <v>30</v>
      </c>
      <c r="J40" s="31" t="s">
        <v>30</v>
      </c>
      <c r="K40" s="31" t="s">
        <v>30</v>
      </c>
      <c r="L40" s="31"/>
      <c r="M40" s="103"/>
      <c r="N40" s="103"/>
      <c r="O40" s="103"/>
      <c r="P40" s="103"/>
      <c r="Q40" s="103"/>
      <c r="R40" s="103"/>
      <c r="S40" s="103"/>
      <c r="T40" s="103" t="s">
        <v>30</v>
      </c>
      <c r="U40" s="29" t="s">
        <v>30</v>
      </c>
      <c r="V40" s="30"/>
      <c r="W40" s="30"/>
      <c r="X40" s="30"/>
      <c r="Y40" s="29"/>
      <c r="Z40" s="29"/>
      <c r="AA40" s="29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</row>
    <row r="41" spans="1:48" s="7" customFormat="1" ht="12.75" customHeight="1" x14ac:dyDescent="0.2">
      <c r="A41" s="38">
        <f>IF(SUM(A35:A38)&gt;0,2001,"")</f>
        <v>2001</v>
      </c>
      <c r="B41" s="38"/>
      <c r="C41" s="38"/>
      <c r="D41" s="27"/>
      <c r="E41" s="103"/>
      <c r="F41" s="36"/>
      <c r="G41" s="35" t="s">
        <v>30</v>
      </c>
      <c r="H41" s="29"/>
      <c r="I41" s="35" t="s">
        <v>30</v>
      </c>
      <c r="J41" s="44" t="s">
        <v>30</v>
      </c>
      <c r="K41" s="28" t="s">
        <v>30</v>
      </c>
      <c r="L41" s="28"/>
      <c r="M41" s="20"/>
      <c r="N41" s="20"/>
      <c r="O41" s="20"/>
      <c r="P41" s="29"/>
      <c r="Q41" s="29"/>
      <c r="R41" s="29"/>
      <c r="S41" s="35"/>
      <c r="T41" s="29" t="s">
        <v>30</v>
      </c>
      <c r="U41" s="29" t="s">
        <v>30</v>
      </c>
      <c r="V41" s="30"/>
      <c r="W41" s="30"/>
      <c r="X41" s="30"/>
      <c r="Y41" s="29"/>
      <c r="Z41" s="29"/>
      <c r="AA41" s="29"/>
      <c r="AB41" s="30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</row>
    <row r="42" spans="1:48" s="100" customFormat="1" ht="12.75" customHeight="1" x14ac:dyDescent="0.2">
      <c r="A42" s="90">
        <v>101</v>
      </c>
      <c r="B42" s="122" t="str">
        <f t="shared" ref="B42:B44" si="5">HYPERLINK("Haendler\"&amp;A42&amp;".jpg",""&amp;A42)</f>
        <v>101</v>
      </c>
      <c r="C42" s="122" t="str">
        <f t="shared" ref="C42:C44" si="6">HYPERLINK("http://www.diekommunikationsfabrik.de\2017\12_Dezember_2\Haendler\"&amp;B42&amp;".jpg",""&amp;B42)</f>
        <v>101</v>
      </c>
      <c r="D42" s="101" t="s">
        <v>57</v>
      </c>
      <c r="E42" s="102" t="s">
        <v>58</v>
      </c>
      <c r="F42" s="113"/>
      <c r="G42" s="110">
        <v>16080</v>
      </c>
      <c r="H42" s="107">
        <v>11950</v>
      </c>
      <c r="I42" s="114">
        <v>0.12624378109452736</v>
      </c>
      <c r="J42" s="104">
        <v>4130</v>
      </c>
      <c r="K42" s="104">
        <v>2100</v>
      </c>
      <c r="L42" s="104"/>
      <c r="M42" s="112"/>
      <c r="N42" s="106"/>
      <c r="O42" s="104"/>
      <c r="P42" s="107"/>
      <c r="Q42" s="104"/>
      <c r="R42" s="104"/>
      <c r="S42" s="104"/>
      <c r="T42" s="104" t="s">
        <v>30</v>
      </c>
      <c r="U42" s="115" t="s">
        <v>30</v>
      </c>
      <c r="V42" s="116" t="s">
        <v>82</v>
      </c>
      <c r="W42" s="111" t="s">
        <v>78</v>
      </c>
      <c r="X42" s="111"/>
      <c r="Y42" s="111"/>
      <c r="Z42" s="111"/>
      <c r="AA42" s="117"/>
      <c r="AB42" s="117" t="s">
        <v>82</v>
      </c>
      <c r="AC42" s="117" t="s">
        <v>82</v>
      </c>
      <c r="AD42" s="111" t="s">
        <v>85</v>
      </c>
      <c r="AE42" s="118"/>
      <c r="AF42" s="105"/>
      <c r="AG42" s="108"/>
      <c r="AH42" s="108"/>
      <c r="AI42" s="108"/>
      <c r="AJ42" s="108"/>
      <c r="AK42" s="108"/>
      <c r="AL42" s="108"/>
      <c r="AM42" s="108"/>
      <c r="AN42" s="108"/>
      <c r="AO42" s="108" t="s">
        <v>82</v>
      </c>
      <c r="AP42" s="108"/>
      <c r="AQ42" s="108"/>
      <c r="AR42" s="108"/>
      <c r="AS42" s="108"/>
      <c r="AT42" s="109"/>
    </row>
    <row r="43" spans="1:48" s="93" customFormat="1" ht="12.75" customHeight="1" x14ac:dyDescent="0.2">
      <c r="A43" s="90">
        <v>153</v>
      </c>
      <c r="B43" s="122" t="str">
        <f t="shared" si="5"/>
        <v>153</v>
      </c>
      <c r="C43" s="122" t="str">
        <f t="shared" si="6"/>
        <v>153</v>
      </c>
      <c r="D43" s="101" t="s">
        <v>57</v>
      </c>
      <c r="E43" s="102" t="s">
        <v>58</v>
      </c>
      <c r="F43" s="113"/>
      <c r="G43" s="110">
        <v>13180</v>
      </c>
      <c r="H43" s="107">
        <v>9180</v>
      </c>
      <c r="I43" s="114">
        <v>0.18968133535660092</v>
      </c>
      <c r="J43" s="104">
        <v>4000</v>
      </c>
      <c r="K43" s="104">
        <v>1500</v>
      </c>
      <c r="L43" s="104"/>
      <c r="M43" s="112"/>
      <c r="N43" s="106"/>
      <c r="O43" s="104"/>
      <c r="P43" s="107"/>
      <c r="Q43" s="104"/>
      <c r="R43" s="104"/>
      <c r="S43" s="104"/>
      <c r="T43" s="104" t="s">
        <v>30</v>
      </c>
      <c r="U43" s="115"/>
      <c r="V43" s="116" t="s">
        <v>82</v>
      </c>
      <c r="W43" s="111"/>
      <c r="X43" s="111"/>
      <c r="Y43" s="111"/>
      <c r="Z43" s="111"/>
      <c r="AA43" s="117"/>
      <c r="AB43" s="117" t="s">
        <v>82</v>
      </c>
      <c r="AC43" s="117" t="s">
        <v>82</v>
      </c>
      <c r="AD43" s="111"/>
      <c r="AE43" s="118"/>
      <c r="AF43" s="105"/>
      <c r="AG43" s="108"/>
      <c r="AH43" s="108" t="s">
        <v>82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9"/>
    </row>
    <row r="44" spans="1:48" s="93" customFormat="1" x14ac:dyDescent="0.2">
      <c r="A44" s="90">
        <v>153</v>
      </c>
      <c r="B44" s="122" t="str">
        <f t="shared" si="5"/>
        <v>153</v>
      </c>
      <c r="C44" s="122" t="str">
        <f t="shared" si="6"/>
        <v>153</v>
      </c>
      <c r="D44" s="101" t="s">
        <v>57</v>
      </c>
      <c r="E44" s="102" t="s">
        <v>58</v>
      </c>
      <c r="F44" s="113"/>
      <c r="G44" s="110">
        <v>15890</v>
      </c>
      <c r="H44" s="107">
        <v>11890</v>
      </c>
      <c r="I44" s="114">
        <v>0.11957205789804909</v>
      </c>
      <c r="J44" s="104">
        <v>4000</v>
      </c>
      <c r="K44" s="104">
        <v>2100</v>
      </c>
      <c r="L44" s="104"/>
      <c r="M44" s="112"/>
      <c r="N44" s="106"/>
      <c r="O44" s="104"/>
      <c r="P44" s="107"/>
      <c r="Q44" s="104"/>
      <c r="R44" s="104"/>
      <c r="S44" s="104"/>
      <c r="T44" s="104" t="s">
        <v>30</v>
      </c>
      <c r="U44" s="115" t="s">
        <v>30</v>
      </c>
      <c r="V44" s="116" t="s">
        <v>82</v>
      </c>
      <c r="W44" s="111"/>
      <c r="X44" s="111"/>
      <c r="Y44" s="111"/>
      <c r="Z44" s="111"/>
      <c r="AA44" s="117"/>
      <c r="AB44" s="117" t="s">
        <v>82</v>
      </c>
      <c r="AC44" s="117" t="s">
        <v>82</v>
      </c>
      <c r="AD44" s="111"/>
      <c r="AE44" s="118"/>
      <c r="AF44" s="105"/>
      <c r="AG44" s="108"/>
      <c r="AH44" s="108" t="s">
        <v>82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9"/>
      <c r="AU44" s="98"/>
      <c r="AV44" s="98"/>
    </row>
    <row r="45" spans="1:48" s="7" customFormat="1" ht="12.75" customHeight="1" x14ac:dyDescent="0.2">
      <c r="A45" s="38">
        <f>IF(SUM(A42:A44)&gt;0,1000,"")</f>
        <v>1000</v>
      </c>
      <c r="B45" s="38"/>
      <c r="C45" s="38"/>
      <c r="D45" s="45" t="s">
        <v>57</v>
      </c>
      <c r="E45" s="45" t="s">
        <v>58</v>
      </c>
      <c r="F45" s="26"/>
      <c r="G45" s="51">
        <v>15050</v>
      </c>
      <c r="H45" s="51">
        <v>11006.666666666666</v>
      </c>
      <c r="I45" s="50">
        <v>0.14516572478305914</v>
      </c>
      <c r="J45" s="51">
        <v>4043.3333333333335</v>
      </c>
      <c r="K45" s="51">
        <v>1900</v>
      </c>
      <c r="L45" s="51"/>
      <c r="M45" s="51" t="s">
        <v>30</v>
      </c>
      <c r="N45" s="52" t="s">
        <v>30</v>
      </c>
      <c r="O45" s="51" t="s">
        <v>30</v>
      </c>
      <c r="P45" s="51" t="s">
        <v>30</v>
      </c>
      <c r="Q45" s="51" t="s">
        <v>30</v>
      </c>
      <c r="R45" s="51" t="s">
        <v>30</v>
      </c>
      <c r="S45" s="51" t="s">
        <v>30</v>
      </c>
      <c r="T45" s="51" t="s">
        <v>30</v>
      </c>
      <c r="U45" s="39" t="s">
        <v>30</v>
      </c>
      <c r="V45" s="40"/>
      <c r="W45" s="40"/>
      <c r="X45" s="40"/>
      <c r="Y45" s="39"/>
      <c r="Z45" s="39"/>
      <c r="AA45" s="39"/>
      <c r="AB45" s="40"/>
      <c r="AC45" s="31"/>
      <c r="AD45" s="31"/>
      <c r="AE45" s="31"/>
      <c r="AF45" s="105" t="s">
        <v>30</v>
      </c>
      <c r="AG45" s="126" t="s">
        <v>30</v>
      </c>
      <c r="AH45" s="42" t="s">
        <v>82</v>
      </c>
      <c r="AI45" s="42" t="s">
        <v>30</v>
      </c>
      <c r="AJ45" s="42" t="s">
        <v>30</v>
      </c>
      <c r="AK45" s="42" t="s">
        <v>30</v>
      </c>
      <c r="AL45" s="42" t="s">
        <v>30</v>
      </c>
      <c r="AM45" s="42" t="s">
        <v>30</v>
      </c>
      <c r="AN45" s="42" t="s">
        <v>30</v>
      </c>
      <c r="AO45" s="42" t="s">
        <v>82</v>
      </c>
      <c r="AP45" s="42" t="s">
        <v>30</v>
      </c>
      <c r="AQ45" s="42" t="s">
        <v>30</v>
      </c>
      <c r="AR45" s="42" t="s">
        <v>30</v>
      </c>
      <c r="AS45" s="42" t="s">
        <v>30</v>
      </c>
      <c r="AT45" s="43" t="s">
        <v>30</v>
      </c>
    </row>
    <row r="46" spans="1:48" s="7" customFormat="1" ht="12.75" customHeight="1" x14ac:dyDescent="0.2">
      <c r="A46" s="38">
        <f>IF(SUM(A42:A44)&gt;0,2000,"")</f>
        <v>2000</v>
      </c>
      <c r="B46" s="38"/>
      <c r="C46" s="38"/>
      <c r="D46" s="27"/>
      <c r="E46" s="103"/>
      <c r="F46" s="21"/>
      <c r="G46" s="31" t="s">
        <v>30</v>
      </c>
      <c r="H46" s="31"/>
      <c r="I46" s="35" t="s">
        <v>30</v>
      </c>
      <c r="J46" s="31" t="s">
        <v>30</v>
      </c>
      <c r="K46" s="31" t="s">
        <v>30</v>
      </c>
      <c r="L46" s="31"/>
      <c r="M46" s="103"/>
      <c r="N46" s="103"/>
      <c r="O46" s="103"/>
      <c r="P46" s="103"/>
      <c r="Q46" s="103"/>
      <c r="R46" s="103"/>
      <c r="S46" s="103"/>
      <c r="T46" s="103" t="s">
        <v>30</v>
      </c>
      <c r="U46" s="29" t="s">
        <v>30</v>
      </c>
      <c r="V46" s="30"/>
      <c r="W46" s="30"/>
      <c r="X46" s="30"/>
      <c r="Y46" s="29"/>
      <c r="Z46" s="29"/>
      <c r="AA46" s="29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</row>
    <row r="47" spans="1:48" s="7" customFormat="1" ht="12.75" customHeight="1" x14ac:dyDescent="0.2">
      <c r="A47" s="38">
        <f>IF(SUM(A42:A44)&gt;0,2001,"")</f>
        <v>2001</v>
      </c>
      <c r="B47" s="38"/>
      <c r="C47" s="38"/>
      <c r="D47" s="27"/>
      <c r="E47" s="103"/>
      <c r="F47" s="36"/>
      <c r="G47" s="35" t="s">
        <v>30</v>
      </c>
      <c r="H47" s="29"/>
      <c r="I47" s="35" t="s">
        <v>30</v>
      </c>
      <c r="J47" s="44" t="s">
        <v>30</v>
      </c>
      <c r="K47" s="28" t="s">
        <v>30</v>
      </c>
      <c r="L47" s="28"/>
      <c r="M47" s="20"/>
      <c r="N47" s="20"/>
      <c r="O47" s="20"/>
      <c r="P47" s="29"/>
      <c r="Q47" s="29"/>
      <c r="R47" s="29"/>
      <c r="S47" s="35"/>
      <c r="T47" s="29" t="s">
        <v>30</v>
      </c>
      <c r="U47" s="29" t="s">
        <v>30</v>
      </c>
      <c r="V47" s="30"/>
      <c r="W47" s="30"/>
      <c r="X47" s="30"/>
      <c r="Y47" s="29"/>
      <c r="Z47" s="29"/>
      <c r="AA47" s="29"/>
      <c r="AB47" s="30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</row>
    <row r="48" spans="1:48" s="3" customFormat="1" x14ac:dyDescent="0.2">
      <c r="A48" s="90">
        <v>10</v>
      </c>
      <c r="B48" s="122" t="str">
        <f t="shared" ref="B48:B50" si="7">HYPERLINK("Haendler\"&amp;A48&amp;".jpg",""&amp;A48)</f>
        <v>10</v>
      </c>
      <c r="C48" s="122" t="str">
        <f t="shared" ref="C48:C50" si="8">HYPERLINK("http://www.diekommunikationsfabrik.de\2017\12_Dezember_2\Haendler\"&amp;B48&amp;".jpg",""&amp;B48)</f>
        <v>10</v>
      </c>
      <c r="D48" s="101" t="s">
        <v>64</v>
      </c>
      <c r="E48" s="102" t="s">
        <v>65</v>
      </c>
      <c r="F48" s="113" t="s">
        <v>84</v>
      </c>
      <c r="G48" s="110">
        <v>15990</v>
      </c>
      <c r="H48" s="107"/>
      <c r="I48" s="114" t="s">
        <v>30</v>
      </c>
      <c r="J48" s="104" t="s">
        <v>30</v>
      </c>
      <c r="K48" s="104">
        <v>2800</v>
      </c>
      <c r="L48" s="104"/>
      <c r="M48" s="112" t="s">
        <v>83</v>
      </c>
      <c r="N48" s="106">
        <v>9.9999999999999995E-7</v>
      </c>
      <c r="O48" s="104">
        <v>891</v>
      </c>
      <c r="P48" s="107">
        <v>119</v>
      </c>
      <c r="Q48" s="104">
        <v>37</v>
      </c>
      <c r="R48" s="104"/>
      <c r="S48" s="104">
        <v>7575</v>
      </c>
      <c r="T48" s="104">
        <v>12750</v>
      </c>
      <c r="U48" s="115"/>
      <c r="V48" s="116" t="s">
        <v>82</v>
      </c>
      <c r="W48" s="111" t="s">
        <v>78</v>
      </c>
      <c r="X48" s="111"/>
      <c r="Y48" s="111"/>
      <c r="Z48" s="111"/>
      <c r="AA48" s="117" t="s">
        <v>82</v>
      </c>
      <c r="AB48" s="117" t="s">
        <v>82</v>
      </c>
      <c r="AC48" s="117" t="s">
        <v>82</v>
      </c>
      <c r="AD48" s="111"/>
      <c r="AE48" s="118"/>
      <c r="AF48" s="105"/>
      <c r="AG48" s="108"/>
      <c r="AH48" s="108"/>
      <c r="AI48" s="108"/>
      <c r="AJ48" s="108"/>
      <c r="AK48" s="108" t="s">
        <v>82</v>
      </c>
      <c r="AL48" s="108"/>
      <c r="AM48" s="108"/>
      <c r="AN48" s="108"/>
      <c r="AO48" s="108"/>
      <c r="AP48" s="108"/>
      <c r="AQ48" s="108"/>
      <c r="AR48" s="108"/>
      <c r="AS48" s="108"/>
      <c r="AT48" s="109"/>
    </row>
    <row r="49" spans="1:48" s="100" customFormat="1" x14ac:dyDescent="0.2">
      <c r="A49" s="90">
        <v>66</v>
      </c>
      <c r="B49" s="122" t="str">
        <f t="shared" si="7"/>
        <v>66</v>
      </c>
      <c r="C49" s="122" t="str">
        <f t="shared" si="8"/>
        <v>66</v>
      </c>
      <c r="D49" s="101" t="s">
        <v>64</v>
      </c>
      <c r="E49" s="102" t="s">
        <v>65</v>
      </c>
      <c r="F49" s="113"/>
      <c r="G49" s="110">
        <v>14623</v>
      </c>
      <c r="H49" s="107">
        <v>9950</v>
      </c>
      <c r="I49" s="114">
        <v>0.31956506872734736</v>
      </c>
      <c r="J49" s="104">
        <v>4673</v>
      </c>
      <c r="K49" s="104" t="s">
        <v>30</v>
      </c>
      <c r="L49" s="104"/>
      <c r="M49" s="112" t="s">
        <v>80</v>
      </c>
      <c r="N49" s="106"/>
      <c r="O49" s="104">
        <v>1.0000000000000001E-5</v>
      </c>
      <c r="P49" s="107">
        <v>75</v>
      </c>
      <c r="Q49" s="104">
        <v>36</v>
      </c>
      <c r="R49" s="104">
        <v>15000</v>
      </c>
      <c r="S49" s="104"/>
      <c r="T49" s="104" t="s">
        <v>30</v>
      </c>
      <c r="U49" s="115">
        <v>0.80607627594627596</v>
      </c>
      <c r="V49" s="116"/>
      <c r="W49" s="111"/>
      <c r="X49" s="111"/>
      <c r="Y49" s="111"/>
      <c r="Z49" s="111"/>
      <c r="AA49" s="117"/>
      <c r="AB49" s="117" t="s">
        <v>82</v>
      </c>
      <c r="AC49" s="117" t="s">
        <v>82</v>
      </c>
      <c r="AD49" s="111"/>
      <c r="AE49" s="118"/>
      <c r="AF49" s="105"/>
      <c r="AG49" s="108"/>
      <c r="AH49" s="108"/>
      <c r="AI49" s="108"/>
      <c r="AJ49" s="108" t="s">
        <v>82</v>
      </c>
      <c r="AK49" s="108"/>
      <c r="AL49" s="108"/>
      <c r="AM49" s="108"/>
      <c r="AN49" s="108"/>
      <c r="AO49" s="108"/>
      <c r="AP49" s="108"/>
      <c r="AQ49" s="108"/>
      <c r="AR49" s="108"/>
      <c r="AS49" s="108"/>
      <c r="AT49" s="109"/>
    </row>
    <row r="50" spans="1:48" s="100" customFormat="1" x14ac:dyDescent="0.2">
      <c r="A50" s="90">
        <v>90</v>
      </c>
      <c r="B50" s="122" t="str">
        <f t="shared" si="7"/>
        <v>90</v>
      </c>
      <c r="C50" s="122" t="str">
        <f t="shared" si="8"/>
        <v>90</v>
      </c>
      <c r="D50" s="101" t="s">
        <v>64</v>
      </c>
      <c r="E50" s="102" t="s">
        <v>65</v>
      </c>
      <c r="F50" s="113"/>
      <c r="G50" s="110">
        <v>14330</v>
      </c>
      <c r="H50" s="107"/>
      <c r="I50" s="114" t="s">
        <v>30</v>
      </c>
      <c r="J50" s="104" t="s">
        <v>30</v>
      </c>
      <c r="K50" s="104" t="s">
        <v>30</v>
      </c>
      <c r="L50" s="104"/>
      <c r="M50" s="112" t="s">
        <v>80</v>
      </c>
      <c r="N50" s="106"/>
      <c r="O50" s="104">
        <v>990</v>
      </c>
      <c r="P50" s="107">
        <v>59</v>
      </c>
      <c r="Q50" s="104">
        <v>36</v>
      </c>
      <c r="R50" s="104">
        <v>5000</v>
      </c>
      <c r="S50" s="104"/>
      <c r="T50" s="104" t="s">
        <v>30</v>
      </c>
      <c r="U50" s="115">
        <v>0.77153338224504764</v>
      </c>
      <c r="V50" s="116" t="s">
        <v>82</v>
      </c>
      <c r="W50" s="111"/>
      <c r="X50" s="111"/>
      <c r="Y50" s="111"/>
      <c r="Z50" s="111"/>
      <c r="AA50" s="117"/>
      <c r="AB50" s="117" t="s">
        <v>82</v>
      </c>
      <c r="AC50" s="117" t="s">
        <v>82</v>
      </c>
      <c r="AD50" s="111" t="s">
        <v>91</v>
      </c>
      <c r="AE50" s="118"/>
      <c r="AF50" s="105"/>
      <c r="AG50" s="108"/>
      <c r="AH50" s="108"/>
      <c r="AI50" s="108"/>
      <c r="AJ50" s="108" t="s">
        <v>82</v>
      </c>
      <c r="AK50" s="108"/>
      <c r="AL50" s="108"/>
      <c r="AM50" s="108"/>
      <c r="AN50" s="108"/>
      <c r="AO50" s="108"/>
      <c r="AP50" s="108"/>
      <c r="AQ50" s="108"/>
      <c r="AR50" s="108"/>
      <c r="AS50" s="108"/>
      <c r="AT50" s="109"/>
    </row>
    <row r="51" spans="1:48" s="7" customFormat="1" ht="12.75" customHeight="1" x14ac:dyDescent="0.2">
      <c r="A51" s="38">
        <f>IF(SUM(A48:A50)&gt;0,1000,"")</f>
        <v>1000</v>
      </c>
      <c r="B51" s="38"/>
      <c r="C51" s="38"/>
      <c r="D51" s="45" t="s">
        <v>64</v>
      </c>
      <c r="E51" s="45" t="s">
        <v>65</v>
      </c>
      <c r="F51" s="26"/>
      <c r="G51" s="51">
        <v>14981</v>
      </c>
      <c r="H51" s="51">
        <v>9950</v>
      </c>
      <c r="I51" s="50">
        <v>0.31956506872734736</v>
      </c>
      <c r="J51" s="51">
        <v>4673</v>
      </c>
      <c r="K51" s="51">
        <v>2800</v>
      </c>
      <c r="L51" s="51"/>
      <c r="M51" s="51" t="s">
        <v>30</v>
      </c>
      <c r="N51" s="52">
        <v>9.9999999999999995E-7</v>
      </c>
      <c r="O51" s="51">
        <v>627.00000333333332</v>
      </c>
      <c r="P51" s="51">
        <v>84.333333333333329</v>
      </c>
      <c r="Q51" s="51">
        <v>36.333333333333336</v>
      </c>
      <c r="R51" s="51">
        <v>10000</v>
      </c>
      <c r="S51" s="51">
        <v>7575</v>
      </c>
      <c r="T51" s="51">
        <v>12750</v>
      </c>
      <c r="U51" s="39" t="s">
        <v>30</v>
      </c>
      <c r="V51" s="40"/>
      <c r="W51" s="40"/>
      <c r="X51" s="40"/>
      <c r="Y51" s="39"/>
      <c r="Z51" s="39"/>
      <c r="AA51" s="39"/>
      <c r="AB51" s="40"/>
      <c r="AC51" s="31"/>
      <c r="AD51" s="31"/>
      <c r="AE51" s="31"/>
      <c r="AF51" s="41" t="s">
        <v>30</v>
      </c>
      <c r="AG51" s="42" t="s">
        <v>30</v>
      </c>
      <c r="AH51" s="42" t="s">
        <v>30</v>
      </c>
      <c r="AI51" s="42" t="s">
        <v>30</v>
      </c>
      <c r="AJ51" s="42" t="s">
        <v>82</v>
      </c>
      <c r="AK51" s="42" t="s">
        <v>82</v>
      </c>
      <c r="AL51" s="42" t="s">
        <v>30</v>
      </c>
      <c r="AM51" s="42" t="s">
        <v>30</v>
      </c>
      <c r="AN51" s="42" t="s">
        <v>30</v>
      </c>
      <c r="AO51" s="42" t="s">
        <v>30</v>
      </c>
      <c r="AP51" s="42" t="s">
        <v>30</v>
      </c>
      <c r="AQ51" s="42" t="s">
        <v>30</v>
      </c>
      <c r="AR51" s="42" t="s">
        <v>30</v>
      </c>
      <c r="AS51" s="42" t="s">
        <v>30</v>
      </c>
      <c r="AT51" s="43" t="s">
        <v>30</v>
      </c>
    </row>
    <row r="52" spans="1:48" s="7" customFormat="1" ht="12.75" customHeight="1" x14ac:dyDescent="0.2">
      <c r="A52" s="38">
        <f>IF(SUM(A48:A50)&gt;0,2000,"")</f>
        <v>2000</v>
      </c>
      <c r="B52" s="38"/>
      <c r="C52" s="38"/>
      <c r="D52" s="27"/>
      <c r="E52" s="103"/>
      <c r="F52" s="21"/>
      <c r="G52" s="31" t="s">
        <v>30</v>
      </c>
      <c r="H52" s="31"/>
      <c r="I52" s="35" t="s">
        <v>30</v>
      </c>
      <c r="J52" s="31" t="s">
        <v>30</v>
      </c>
      <c r="K52" s="31" t="s">
        <v>30</v>
      </c>
      <c r="L52" s="31"/>
      <c r="M52" s="103"/>
      <c r="N52" s="103"/>
      <c r="O52" s="103"/>
      <c r="P52" s="103"/>
      <c r="Q52" s="103"/>
      <c r="R52" s="103"/>
      <c r="S52" s="103"/>
      <c r="T52" s="103" t="s">
        <v>30</v>
      </c>
      <c r="U52" s="29" t="s">
        <v>30</v>
      </c>
      <c r="V52" s="30"/>
      <c r="W52" s="30"/>
      <c r="X52" s="30"/>
      <c r="Y52" s="29"/>
      <c r="Z52" s="29"/>
      <c r="AA52" s="29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</row>
    <row r="53" spans="1:48" s="7" customFormat="1" ht="12.75" customHeight="1" x14ac:dyDescent="0.2">
      <c r="A53" s="38">
        <f>IF(SUM(A48:A50)&gt;0,2001,"")</f>
        <v>2001</v>
      </c>
      <c r="B53" s="38"/>
      <c r="C53" s="38"/>
      <c r="D53" s="27"/>
      <c r="E53" s="103"/>
      <c r="F53" s="36"/>
      <c r="G53" s="35" t="s">
        <v>30</v>
      </c>
      <c r="H53" s="29"/>
      <c r="I53" s="35" t="s">
        <v>30</v>
      </c>
      <c r="J53" s="44" t="s">
        <v>30</v>
      </c>
      <c r="K53" s="28" t="s">
        <v>30</v>
      </c>
      <c r="L53" s="28"/>
      <c r="M53" s="20"/>
      <c r="N53" s="20"/>
      <c r="O53" s="20"/>
      <c r="P53" s="29"/>
      <c r="Q53" s="29"/>
      <c r="R53" s="29"/>
      <c r="S53" s="35"/>
      <c r="T53" s="29" t="s">
        <v>30</v>
      </c>
      <c r="U53" s="29" t="s">
        <v>30</v>
      </c>
      <c r="V53" s="30"/>
      <c r="W53" s="30"/>
      <c r="X53" s="30"/>
      <c r="Y53" s="29"/>
      <c r="Z53" s="29"/>
      <c r="AA53" s="29"/>
      <c r="AB53" s="30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</row>
    <row r="54" spans="1:48" s="3" customFormat="1" x14ac:dyDescent="0.2">
      <c r="A54" s="90">
        <v>82</v>
      </c>
      <c r="B54" s="122" t="str">
        <f>HYPERLINK("Haendler\"&amp;A54&amp;".jpg",""&amp;A54)</f>
        <v>82</v>
      </c>
      <c r="C54" s="122" t="str">
        <f>HYPERLINK("http://www.diekommunikationsfabrik.de\2017\12_Dezember_2\Haendler\"&amp;B54&amp;".jpg",""&amp;B54)</f>
        <v>82</v>
      </c>
      <c r="D54" s="101" t="s">
        <v>59</v>
      </c>
      <c r="E54" s="102" t="s">
        <v>66</v>
      </c>
      <c r="F54" s="113"/>
      <c r="G54" s="110">
        <v>12940</v>
      </c>
      <c r="H54" s="107">
        <v>10990</v>
      </c>
      <c r="I54" s="114">
        <v>-3.8639876352395673E-3</v>
      </c>
      <c r="J54" s="104">
        <v>1950</v>
      </c>
      <c r="K54" s="104">
        <v>2000</v>
      </c>
      <c r="L54" s="104"/>
      <c r="M54" s="112"/>
      <c r="N54" s="106"/>
      <c r="O54" s="104"/>
      <c r="P54" s="107"/>
      <c r="Q54" s="104"/>
      <c r="R54" s="104"/>
      <c r="S54" s="104"/>
      <c r="T54" s="104" t="s">
        <v>30</v>
      </c>
      <c r="U54" s="115"/>
      <c r="V54" s="116"/>
      <c r="W54" s="111" t="s">
        <v>78</v>
      </c>
      <c r="X54" s="111"/>
      <c r="Y54" s="111"/>
      <c r="Z54" s="111"/>
      <c r="AA54" s="117"/>
      <c r="AB54" s="117"/>
      <c r="AC54" s="117"/>
      <c r="AD54" s="111"/>
      <c r="AE54" s="118"/>
      <c r="AF54" s="105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 t="s">
        <v>82</v>
      </c>
      <c r="AQ54" s="108"/>
      <c r="AR54" s="108"/>
      <c r="AS54" s="108"/>
      <c r="AT54" s="109"/>
    </row>
    <row r="55" spans="1:48" s="7" customFormat="1" ht="12.75" customHeight="1" x14ac:dyDescent="0.2">
      <c r="A55" s="38">
        <f>IF(SUM(A54:A54)&gt;0,1000,"")</f>
        <v>1000</v>
      </c>
      <c r="B55" s="38"/>
      <c r="C55" s="38"/>
      <c r="D55" s="45" t="s">
        <v>59</v>
      </c>
      <c r="E55" s="45" t="s">
        <v>66</v>
      </c>
      <c r="F55" s="26"/>
      <c r="G55" s="51">
        <v>12940</v>
      </c>
      <c r="H55" s="51">
        <v>10990</v>
      </c>
      <c r="I55" s="50" t="s">
        <v>30</v>
      </c>
      <c r="J55" s="51">
        <v>1950</v>
      </c>
      <c r="K55" s="51">
        <v>2000</v>
      </c>
      <c r="L55" s="51"/>
      <c r="M55" s="51" t="s">
        <v>30</v>
      </c>
      <c r="N55" s="52" t="s">
        <v>30</v>
      </c>
      <c r="O55" s="51" t="s">
        <v>30</v>
      </c>
      <c r="P55" s="51" t="s">
        <v>30</v>
      </c>
      <c r="Q55" s="51" t="s">
        <v>30</v>
      </c>
      <c r="R55" s="51" t="s">
        <v>30</v>
      </c>
      <c r="S55" s="51" t="s">
        <v>30</v>
      </c>
      <c r="T55" s="51" t="s">
        <v>30</v>
      </c>
      <c r="U55" s="39" t="s">
        <v>30</v>
      </c>
      <c r="V55" s="40"/>
      <c r="W55" s="40"/>
      <c r="X55" s="40"/>
      <c r="Y55" s="39"/>
      <c r="Z55" s="39"/>
      <c r="AA55" s="39"/>
      <c r="AB55" s="40"/>
      <c r="AC55" s="31"/>
      <c r="AD55" s="31"/>
      <c r="AE55" s="31"/>
      <c r="AF55" s="41" t="s">
        <v>30</v>
      </c>
      <c r="AG55" s="42" t="s">
        <v>30</v>
      </c>
      <c r="AH55" s="42" t="s">
        <v>30</v>
      </c>
      <c r="AI55" s="42" t="s">
        <v>30</v>
      </c>
      <c r="AJ55" s="42" t="s">
        <v>30</v>
      </c>
      <c r="AK55" s="42" t="s">
        <v>30</v>
      </c>
      <c r="AL55" s="42" t="s">
        <v>30</v>
      </c>
      <c r="AM55" s="42" t="s">
        <v>30</v>
      </c>
      <c r="AN55" s="42" t="s">
        <v>30</v>
      </c>
      <c r="AO55" s="42" t="s">
        <v>30</v>
      </c>
      <c r="AP55" s="42" t="s">
        <v>82</v>
      </c>
      <c r="AQ55" s="42" t="s">
        <v>30</v>
      </c>
      <c r="AR55" s="42" t="s">
        <v>30</v>
      </c>
      <c r="AS55" s="42" t="s">
        <v>30</v>
      </c>
      <c r="AT55" s="43" t="s">
        <v>30</v>
      </c>
    </row>
    <row r="56" spans="1:48" s="7" customFormat="1" ht="12.75" customHeight="1" x14ac:dyDescent="0.2">
      <c r="A56" s="38">
        <f>IF(SUM(A54:A54)&gt;0,2000,"")</f>
        <v>2000</v>
      </c>
      <c r="B56" s="38"/>
      <c r="C56" s="38"/>
      <c r="D56" s="27"/>
      <c r="E56" s="103"/>
      <c r="F56" s="21"/>
      <c r="G56" s="31" t="s">
        <v>30</v>
      </c>
      <c r="H56" s="31"/>
      <c r="I56" s="35" t="s">
        <v>30</v>
      </c>
      <c r="J56" s="31" t="s">
        <v>30</v>
      </c>
      <c r="K56" s="31" t="s">
        <v>30</v>
      </c>
      <c r="L56" s="31"/>
      <c r="M56" s="103"/>
      <c r="N56" s="103"/>
      <c r="O56" s="103"/>
      <c r="P56" s="103"/>
      <c r="Q56" s="103"/>
      <c r="R56" s="103"/>
      <c r="S56" s="103"/>
      <c r="T56" s="103" t="s">
        <v>30</v>
      </c>
      <c r="U56" s="29" t="s">
        <v>30</v>
      </c>
      <c r="V56" s="30"/>
      <c r="W56" s="30"/>
      <c r="X56" s="30"/>
      <c r="Y56" s="29"/>
      <c r="Z56" s="29"/>
      <c r="AA56" s="29"/>
      <c r="AB56" s="30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1:48" s="7" customFormat="1" ht="12.75" customHeight="1" x14ac:dyDescent="0.2">
      <c r="A57" s="38">
        <f>IF(SUM(A54:A54)&gt;0,2001,"")</f>
        <v>2001</v>
      </c>
      <c r="B57" s="38"/>
      <c r="C57" s="38"/>
      <c r="D57" s="27"/>
      <c r="E57" s="103"/>
      <c r="F57" s="36"/>
      <c r="G57" s="35" t="s">
        <v>30</v>
      </c>
      <c r="H57" s="29"/>
      <c r="I57" s="35" t="s">
        <v>30</v>
      </c>
      <c r="J57" s="44" t="s">
        <v>30</v>
      </c>
      <c r="K57" s="28" t="s">
        <v>30</v>
      </c>
      <c r="L57" s="28"/>
      <c r="M57" s="20"/>
      <c r="N57" s="20"/>
      <c r="O57" s="20"/>
      <c r="P57" s="29"/>
      <c r="Q57" s="29"/>
      <c r="R57" s="29"/>
      <c r="S57" s="35"/>
      <c r="T57" s="29" t="s">
        <v>30</v>
      </c>
      <c r="U57" s="29" t="s">
        <v>30</v>
      </c>
      <c r="V57" s="30"/>
      <c r="W57" s="30"/>
      <c r="X57" s="30"/>
      <c r="Y57" s="29"/>
      <c r="Z57" s="29"/>
      <c r="AA57" s="29"/>
      <c r="AB57" s="30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</row>
    <row r="58" spans="1:48" s="3" customFormat="1" x14ac:dyDescent="0.2">
      <c r="A58" s="90">
        <v>36</v>
      </c>
      <c r="B58" s="122" t="str">
        <f t="shared" ref="B58:B62" si="9">HYPERLINK("Haendler\"&amp;A58&amp;".jpg",""&amp;A58)</f>
        <v>36</v>
      </c>
      <c r="C58" s="122" t="str">
        <f t="shared" ref="C58:C62" si="10">HYPERLINK("http://www.diekommunikationsfabrik.de\2017\12_Dezember_2\Haendler\"&amp;B58&amp;".jpg",""&amp;B58)</f>
        <v>36</v>
      </c>
      <c r="D58" s="101" t="s">
        <v>60</v>
      </c>
      <c r="E58" s="102" t="s">
        <v>61</v>
      </c>
      <c r="F58" s="113"/>
      <c r="G58" s="110" t="s">
        <v>30</v>
      </c>
      <c r="H58" s="107"/>
      <c r="I58" s="114" t="s">
        <v>30</v>
      </c>
      <c r="J58" s="104" t="s">
        <v>30</v>
      </c>
      <c r="K58" s="104">
        <v>3000</v>
      </c>
      <c r="L58" s="104"/>
      <c r="M58" s="112"/>
      <c r="N58" s="106"/>
      <c r="O58" s="104"/>
      <c r="P58" s="107"/>
      <c r="Q58" s="104"/>
      <c r="R58" s="104"/>
      <c r="S58" s="104"/>
      <c r="T58" s="104" t="s">
        <v>30</v>
      </c>
      <c r="U58" s="115"/>
      <c r="V58" s="116"/>
      <c r="W58" s="111" t="s">
        <v>81</v>
      </c>
      <c r="X58" s="111"/>
      <c r="Y58" s="111"/>
      <c r="Z58" s="111"/>
      <c r="AA58" s="117"/>
      <c r="AB58" s="117"/>
      <c r="AC58" s="117"/>
      <c r="AD58" s="111" t="s">
        <v>86</v>
      </c>
      <c r="AE58" s="118"/>
      <c r="AF58" s="105"/>
      <c r="AG58" s="108"/>
      <c r="AH58" s="108" t="s">
        <v>82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9"/>
      <c r="AU58" s="99"/>
      <c r="AV58" s="99"/>
    </row>
    <row r="59" spans="1:48" s="100" customFormat="1" x14ac:dyDescent="0.2">
      <c r="A59" s="90">
        <v>53</v>
      </c>
      <c r="B59" s="122" t="str">
        <f t="shared" si="9"/>
        <v>53</v>
      </c>
      <c r="C59" s="122" t="str">
        <f t="shared" si="10"/>
        <v>53</v>
      </c>
      <c r="D59" s="101" t="s">
        <v>60</v>
      </c>
      <c r="E59" s="102" t="s">
        <v>61</v>
      </c>
      <c r="F59" s="113"/>
      <c r="G59" s="110">
        <v>13190</v>
      </c>
      <c r="H59" s="107"/>
      <c r="I59" s="114" t="s">
        <v>30</v>
      </c>
      <c r="J59" s="104" t="s">
        <v>30</v>
      </c>
      <c r="K59" s="104" t="s">
        <v>30</v>
      </c>
      <c r="L59" s="104"/>
      <c r="M59" s="112"/>
      <c r="N59" s="106"/>
      <c r="O59" s="104"/>
      <c r="P59" s="107"/>
      <c r="Q59" s="104"/>
      <c r="R59" s="104"/>
      <c r="S59" s="104"/>
      <c r="T59" s="104" t="s">
        <v>30</v>
      </c>
      <c r="U59" s="115"/>
      <c r="V59" s="116"/>
      <c r="W59" s="111"/>
      <c r="X59" s="111"/>
      <c r="Y59" s="111"/>
      <c r="Z59" s="111"/>
      <c r="AA59" s="117"/>
      <c r="AB59" s="117"/>
      <c r="AC59" s="117"/>
      <c r="AD59" s="111"/>
      <c r="AE59" s="118" t="s">
        <v>82</v>
      </c>
      <c r="AF59" s="105"/>
      <c r="AG59" s="108" t="s">
        <v>82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9"/>
    </row>
    <row r="60" spans="1:48" s="100" customFormat="1" x14ac:dyDescent="0.2">
      <c r="A60" s="90">
        <v>78</v>
      </c>
      <c r="B60" s="122" t="str">
        <f t="shared" si="9"/>
        <v>78</v>
      </c>
      <c r="C60" s="122" t="str">
        <f t="shared" si="10"/>
        <v>78</v>
      </c>
      <c r="D60" s="101" t="s">
        <v>60</v>
      </c>
      <c r="E60" s="102" t="s">
        <v>61</v>
      </c>
      <c r="F60" s="113"/>
      <c r="G60" s="110">
        <v>13190</v>
      </c>
      <c r="H60" s="107"/>
      <c r="I60" s="114" t="s">
        <v>30</v>
      </c>
      <c r="J60" s="104" t="s">
        <v>30</v>
      </c>
      <c r="K60" s="104" t="s">
        <v>30</v>
      </c>
      <c r="L60" s="104"/>
      <c r="M60" s="112" t="s">
        <v>93</v>
      </c>
      <c r="N60" s="106">
        <v>9.9000000000000008E-3</v>
      </c>
      <c r="O60" s="104">
        <v>1.0000000000000001E-5</v>
      </c>
      <c r="P60" s="107">
        <v>99</v>
      </c>
      <c r="Q60" s="104">
        <v>60</v>
      </c>
      <c r="R60" s="104">
        <v>10000</v>
      </c>
      <c r="S60" s="104">
        <v>5615</v>
      </c>
      <c r="T60" s="104">
        <v>11456.00001</v>
      </c>
      <c r="U60" s="115">
        <v>0.5244195348278623</v>
      </c>
      <c r="V60" s="116"/>
      <c r="W60" s="111"/>
      <c r="X60" s="111"/>
      <c r="Y60" s="111"/>
      <c r="Z60" s="111"/>
      <c r="AA60" s="117"/>
      <c r="AB60" s="117"/>
      <c r="AC60" s="117"/>
      <c r="AD60" s="111"/>
      <c r="AE60" s="118" t="s">
        <v>82</v>
      </c>
      <c r="AF60" s="105"/>
      <c r="AG60" s="108" t="s">
        <v>82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9"/>
    </row>
    <row r="61" spans="1:48" s="3" customFormat="1" x14ac:dyDescent="0.2">
      <c r="A61" s="90">
        <v>201</v>
      </c>
      <c r="B61" s="122" t="str">
        <f t="shared" si="9"/>
        <v>201</v>
      </c>
      <c r="C61" s="122" t="str">
        <f t="shared" si="10"/>
        <v>201</v>
      </c>
      <c r="D61" s="4" t="s">
        <v>60</v>
      </c>
      <c r="E61" s="102" t="s">
        <v>61</v>
      </c>
      <c r="F61" s="113"/>
      <c r="G61" s="110" t="s">
        <v>30</v>
      </c>
      <c r="H61" s="107"/>
      <c r="I61" s="114" t="s">
        <v>30</v>
      </c>
      <c r="J61" s="104" t="s">
        <v>30</v>
      </c>
      <c r="K61" s="104">
        <v>3000</v>
      </c>
      <c r="L61" s="104"/>
      <c r="M61" s="112"/>
      <c r="N61" s="106"/>
      <c r="O61" s="104"/>
      <c r="P61" s="107"/>
      <c r="Q61" s="104"/>
      <c r="R61" s="104"/>
      <c r="S61" s="104"/>
      <c r="T61" s="104" t="s">
        <v>30</v>
      </c>
      <c r="U61" s="115"/>
      <c r="V61" s="116"/>
      <c r="W61" s="111" t="s">
        <v>81</v>
      </c>
      <c r="X61" s="111"/>
      <c r="Y61" s="111"/>
      <c r="Z61" s="111"/>
      <c r="AA61" s="117"/>
      <c r="AB61" s="117"/>
      <c r="AC61" s="117"/>
      <c r="AD61" s="111" t="s">
        <v>86</v>
      </c>
      <c r="AE61" s="118"/>
      <c r="AF61" s="105"/>
      <c r="AG61" s="108"/>
      <c r="AH61" s="108"/>
      <c r="AI61" s="108"/>
      <c r="AJ61" s="108"/>
      <c r="AK61" s="108"/>
      <c r="AL61" s="108"/>
      <c r="AM61" s="108"/>
      <c r="AN61" s="108"/>
      <c r="AO61" s="108" t="s">
        <v>82</v>
      </c>
      <c r="AP61" s="108"/>
      <c r="AQ61" s="108"/>
      <c r="AR61" s="108"/>
      <c r="AS61" s="108"/>
      <c r="AT61" s="109"/>
    </row>
    <row r="62" spans="1:48" s="100" customFormat="1" x14ac:dyDescent="0.2">
      <c r="A62" s="90">
        <v>213</v>
      </c>
      <c r="B62" s="122" t="str">
        <f t="shared" si="9"/>
        <v>213</v>
      </c>
      <c r="C62" s="122" t="str">
        <f t="shared" si="10"/>
        <v>213</v>
      </c>
      <c r="D62" s="101" t="s">
        <v>60</v>
      </c>
      <c r="E62" s="102" t="s">
        <v>61</v>
      </c>
      <c r="F62" s="113"/>
      <c r="G62" s="110" t="s">
        <v>30</v>
      </c>
      <c r="H62" s="107"/>
      <c r="I62" s="114" t="s">
        <v>30</v>
      </c>
      <c r="J62" s="104" t="s">
        <v>30</v>
      </c>
      <c r="K62" s="104">
        <v>3000</v>
      </c>
      <c r="L62" s="104"/>
      <c r="M62" s="112"/>
      <c r="N62" s="106"/>
      <c r="O62" s="104"/>
      <c r="P62" s="107"/>
      <c r="Q62" s="104"/>
      <c r="R62" s="104"/>
      <c r="S62" s="104"/>
      <c r="T62" s="104" t="s">
        <v>30</v>
      </c>
      <c r="U62" s="115"/>
      <c r="V62" s="116"/>
      <c r="W62" s="111" t="s">
        <v>81</v>
      </c>
      <c r="X62" s="111"/>
      <c r="Y62" s="111"/>
      <c r="Z62" s="111"/>
      <c r="AA62" s="117"/>
      <c r="AB62" s="117"/>
      <c r="AC62" s="117"/>
      <c r="AD62" s="111" t="s">
        <v>86</v>
      </c>
      <c r="AE62" s="118"/>
      <c r="AF62" s="105"/>
      <c r="AG62" s="108"/>
      <c r="AH62" s="108"/>
      <c r="AI62" s="108"/>
      <c r="AJ62" s="108"/>
      <c r="AK62" s="108" t="s">
        <v>82</v>
      </c>
      <c r="AL62" s="108"/>
      <c r="AM62" s="108"/>
      <c r="AN62" s="108"/>
      <c r="AO62" s="108"/>
      <c r="AP62" s="108"/>
      <c r="AQ62" s="108"/>
      <c r="AR62" s="108"/>
      <c r="AS62" s="108"/>
      <c r="AT62" s="109"/>
    </row>
    <row r="63" spans="1:48" s="7" customFormat="1" ht="12.75" customHeight="1" x14ac:dyDescent="0.2">
      <c r="A63" s="38">
        <f>IF(SUM(A58:A62)&gt;0,1000,"")</f>
        <v>1000</v>
      </c>
      <c r="B63" s="38"/>
      <c r="C63" s="38"/>
      <c r="D63" s="45" t="s">
        <v>60</v>
      </c>
      <c r="E63" s="45" t="s">
        <v>61</v>
      </c>
      <c r="F63" s="26"/>
      <c r="G63" s="51">
        <v>13190</v>
      </c>
      <c r="H63" s="51" t="s">
        <v>30</v>
      </c>
      <c r="I63" s="50" t="s">
        <v>30</v>
      </c>
      <c r="J63" s="51" t="s">
        <v>30</v>
      </c>
      <c r="K63" s="51">
        <v>3000</v>
      </c>
      <c r="L63" s="51"/>
      <c r="M63" s="51" t="s">
        <v>30</v>
      </c>
      <c r="N63" s="52">
        <v>9.9000000000000008E-3</v>
      </c>
      <c r="O63" s="51">
        <v>1.0000000000000001E-5</v>
      </c>
      <c r="P63" s="51">
        <v>99</v>
      </c>
      <c r="Q63" s="51">
        <v>60</v>
      </c>
      <c r="R63" s="51">
        <v>10000</v>
      </c>
      <c r="S63" s="51">
        <v>5615</v>
      </c>
      <c r="T63" s="51">
        <v>11456.00001</v>
      </c>
      <c r="U63" s="39" t="s">
        <v>30</v>
      </c>
      <c r="V63" s="40"/>
      <c r="W63" s="40"/>
      <c r="X63" s="40"/>
      <c r="Y63" s="39"/>
      <c r="Z63" s="39"/>
      <c r="AA63" s="39"/>
      <c r="AB63" s="40"/>
      <c r="AC63" s="31"/>
      <c r="AD63" s="31"/>
      <c r="AE63" s="31"/>
      <c r="AF63" s="41" t="s">
        <v>30</v>
      </c>
      <c r="AG63" s="42" t="s">
        <v>82</v>
      </c>
      <c r="AH63" s="42" t="s">
        <v>82</v>
      </c>
      <c r="AI63" s="42" t="s">
        <v>30</v>
      </c>
      <c r="AJ63" s="42" t="s">
        <v>30</v>
      </c>
      <c r="AK63" s="42" t="s">
        <v>82</v>
      </c>
      <c r="AL63" s="42" t="s">
        <v>30</v>
      </c>
      <c r="AM63" s="42" t="s">
        <v>30</v>
      </c>
      <c r="AN63" s="42" t="s">
        <v>30</v>
      </c>
      <c r="AO63" s="42" t="s">
        <v>82</v>
      </c>
      <c r="AP63" s="42" t="s">
        <v>30</v>
      </c>
      <c r="AQ63" s="42" t="s">
        <v>30</v>
      </c>
      <c r="AR63" s="42" t="s">
        <v>30</v>
      </c>
      <c r="AS63" s="42" t="s">
        <v>30</v>
      </c>
      <c r="AT63" s="43" t="s">
        <v>30</v>
      </c>
    </row>
    <row r="64" spans="1:48" s="7" customFormat="1" ht="12.75" customHeight="1" x14ac:dyDescent="0.2">
      <c r="A64" s="38">
        <f>IF(SUM(A58:A62)&gt;0,2000,"")</f>
        <v>2000</v>
      </c>
      <c r="B64" s="38"/>
      <c r="C64" s="38"/>
      <c r="D64" s="27"/>
      <c r="E64" s="103"/>
      <c r="F64" s="21"/>
      <c r="G64" s="31" t="s">
        <v>30</v>
      </c>
      <c r="H64" s="31"/>
      <c r="I64" s="35" t="s">
        <v>30</v>
      </c>
      <c r="J64" s="31" t="s">
        <v>30</v>
      </c>
      <c r="K64" s="31" t="s">
        <v>30</v>
      </c>
      <c r="L64" s="31"/>
      <c r="M64" s="103"/>
      <c r="N64" s="103"/>
      <c r="O64" s="103"/>
      <c r="P64" s="103"/>
      <c r="Q64" s="103"/>
      <c r="R64" s="103"/>
      <c r="S64" s="103"/>
      <c r="T64" s="103" t="s">
        <v>30</v>
      </c>
      <c r="U64" s="29" t="s">
        <v>30</v>
      </c>
      <c r="V64" s="30"/>
      <c r="W64" s="30"/>
      <c r="X64" s="30"/>
      <c r="Y64" s="29"/>
      <c r="Z64" s="29"/>
      <c r="AA64" s="29"/>
      <c r="AB64" s="30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</row>
    <row r="65" spans="1:48" s="7" customFormat="1" ht="12.75" customHeight="1" x14ac:dyDescent="0.2">
      <c r="A65" s="38">
        <f>IF(SUM(A58:A62)&gt;0,2001,"")</f>
        <v>2001</v>
      </c>
      <c r="B65" s="38"/>
      <c r="C65" s="38"/>
      <c r="D65" s="27"/>
      <c r="E65" s="103"/>
      <c r="F65" s="36"/>
      <c r="G65" s="35" t="s">
        <v>30</v>
      </c>
      <c r="H65" s="29"/>
      <c r="I65" s="35" t="s">
        <v>30</v>
      </c>
      <c r="J65" s="44" t="s">
        <v>30</v>
      </c>
      <c r="K65" s="28" t="s">
        <v>30</v>
      </c>
      <c r="L65" s="28"/>
      <c r="M65" s="20"/>
      <c r="N65" s="20"/>
      <c r="O65" s="20"/>
      <c r="P65" s="29"/>
      <c r="Q65" s="29"/>
      <c r="R65" s="29"/>
      <c r="S65" s="35"/>
      <c r="T65" s="29" t="s">
        <v>30</v>
      </c>
      <c r="U65" s="29" t="s">
        <v>30</v>
      </c>
      <c r="V65" s="30"/>
      <c r="W65" s="30"/>
      <c r="X65" s="30"/>
      <c r="Y65" s="29"/>
      <c r="Z65" s="29"/>
      <c r="AA65" s="29"/>
      <c r="AB65" s="30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</row>
    <row r="66" spans="1:48" s="103" customFormat="1" x14ac:dyDescent="0.2">
      <c r="A66" s="90">
        <v>28</v>
      </c>
      <c r="B66" s="122" t="str">
        <f t="shared" ref="B66:B70" si="11">HYPERLINK("Haendler\"&amp;A66&amp;".jpg",""&amp;A66)</f>
        <v>28</v>
      </c>
      <c r="C66" s="122" t="str">
        <f t="shared" ref="C66:C70" si="12">HYPERLINK("http://www.diekommunikationsfabrik.de\2017\12_Dezember_2\Haendler\"&amp;B66&amp;".jpg",""&amp;B66)</f>
        <v>28</v>
      </c>
      <c r="D66" s="101" t="s">
        <v>62</v>
      </c>
      <c r="E66" s="102" t="s">
        <v>63</v>
      </c>
      <c r="F66" s="113" t="s">
        <v>88</v>
      </c>
      <c r="G66" s="110">
        <v>18470</v>
      </c>
      <c r="H66" s="107">
        <v>14490</v>
      </c>
      <c r="I66" s="114">
        <v>0.21548456957227938</v>
      </c>
      <c r="J66" s="104">
        <v>5869</v>
      </c>
      <c r="K66" s="104">
        <v>1889</v>
      </c>
      <c r="L66" s="104"/>
      <c r="M66" s="112"/>
      <c r="N66" s="106"/>
      <c r="O66" s="104"/>
      <c r="P66" s="107"/>
      <c r="Q66" s="104"/>
      <c r="R66" s="104"/>
      <c r="S66" s="104"/>
      <c r="T66" s="104" t="s">
        <v>30</v>
      </c>
      <c r="U66" s="115" t="s">
        <v>30</v>
      </c>
      <c r="V66" s="116" t="s">
        <v>82</v>
      </c>
      <c r="W66" s="111" t="s">
        <v>78</v>
      </c>
      <c r="X66" s="111"/>
      <c r="Y66" s="111" t="s">
        <v>82</v>
      </c>
      <c r="Z66" s="111"/>
      <c r="AA66" s="117"/>
      <c r="AB66" s="117" t="s">
        <v>82</v>
      </c>
      <c r="AC66" s="117"/>
      <c r="AD66" s="111" t="s">
        <v>85</v>
      </c>
      <c r="AE66" s="118"/>
      <c r="AF66" s="105" t="s">
        <v>82</v>
      </c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9"/>
    </row>
    <row r="67" spans="1:48" s="100" customFormat="1" x14ac:dyDescent="0.2">
      <c r="A67" s="90">
        <v>28</v>
      </c>
      <c r="B67" s="122" t="str">
        <f t="shared" si="11"/>
        <v>28</v>
      </c>
      <c r="C67" s="122" t="str">
        <f t="shared" si="12"/>
        <v>28</v>
      </c>
      <c r="D67" s="101" t="s">
        <v>62</v>
      </c>
      <c r="E67" s="102" t="s">
        <v>63</v>
      </c>
      <c r="F67" s="113" t="s">
        <v>89</v>
      </c>
      <c r="G67" s="110">
        <v>15789</v>
      </c>
      <c r="H67" s="107">
        <v>11490</v>
      </c>
      <c r="I67" s="114">
        <v>0.27227816834505036</v>
      </c>
      <c r="J67" s="104">
        <v>5199</v>
      </c>
      <c r="K67" s="104">
        <v>900</v>
      </c>
      <c r="L67" s="104"/>
      <c r="M67" s="112"/>
      <c r="N67" s="106"/>
      <c r="O67" s="104"/>
      <c r="P67" s="107"/>
      <c r="Q67" s="104"/>
      <c r="R67" s="104"/>
      <c r="S67" s="104"/>
      <c r="T67" s="104" t="s">
        <v>30</v>
      </c>
      <c r="U67" s="115" t="s">
        <v>30</v>
      </c>
      <c r="V67" s="116" t="s">
        <v>82</v>
      </c>
      <c r="W67" s="111" t="s">
        <v>78</v>
      </c>
      <c r="X67" s="111"/>
      <c r="Y67" s="111"/>
      <c r="Z67" s="111"/>
      <c r="AA67" s="117"/>
      <c r="AB67" s="117" t="s">
        <v>82</v>
      </c>
      <c r="AC67" s="117" t="s">
        <v>82</v>
      </c>
      <c r="AD67" s="111" t="s">
        <v>85</v>
      </c>
      <c r="AE67" s="118"/>
      <c r="AF67" s="105" t="s">
        <v>82</v>
      </c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9"/>
    </row>
    <row r="68" spans="1:48" s="100" customFormat="1" x14ac:dyDescent="0.2">
      <c r="A68" s="90">
        <v>28</v>
      </c>
      <c r="B68" s="122" t="str">
        <f t="shared" si="11"/>
        <v>28</v>
      </c>
      <c r="C68" s="122" t="str">
        <f t="shared" si="12"/>
        <v>28</v>
      </c>
      <c r="D68" s="101" t="s">
        <v>62</v>
      </c>
      <c r="E68" s="102" t="s">
        <v>63</v>
      </c>
      <c r="F68" s="113" t="s">
        <v>88</v>
      </c>
      <c r="G68" s="110">
        <v>18130</v>
      </c>
      <c r="H68" s="107">
        <v>14290</v>
      </c>
      <c r="I68" s="114">
        <v>0.21180364037506894</v>
      </c>
      <c r="J68" s="104">
        <v>5729</v>
      </c>
      <c r="K68" s="104">
        <v>1889</v>
      </c>
      <c r="L68" s="104"/>
      <c r="M68" s="112"/>
      <c r="N68" s="106"/>
      <c r="O68" s="104"/>
      <c r="P68" s="107"/>
      <c r="Q68" s="104"/>
      <c r="R68" s="104"/>
      <c r="S68" s="104"/>
      <c r="T68" s="104" t="s">
        <v>30</v>
      </c>
      <c r="U68" s="115" t="s">
        <v>30</v>
      </c>
      <c r="V68" s="116" t="s">
        <v>82</v>
      </c>
      <c r="W68" s="111" t="s">
        <v>78</v>
      </c>
      <c r="X68" s="111"/>
      <c r="Y68" s="111" t="s">
        <v>82</v>
      </c>
      <c r="Z68" s="111"/>
      <c r="AA68" s="117"/>
      <c r="AB68" s="117"/>
      <c r="AC68" s="117"/>
      <c r="AD68" s="111" t="s">
        <v>85</v>
      </c>
      <c r="AE68" s="118"/>
      <c r="AF68" s="105" t="s">
        <v>82</v>
      </c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9"/>
    </row>
    <row r="69" spans="1:48" s="100" customFormat="1" x14ac:dyDescent="0.2">
      <c r="A69" s="90">
        <v>67</v>
      </c>
      <c r="B69" s="122" t="str">
        <f t="shared" si="11"/>
        <v>67</v>
      </c>
      <c r="C69" s="122" t="str">
        <f t="shared" si="12"/>
        <v>67</v>
      </c>
      <c r="D69" s="101" t="s">
        <v>62</v>
      </c>
      <c r="E69" s="102" t="s">
        <v>63</v>
      </c>
      <c r="F69" s="113" t="s">
        <v>90</v>
      </c>
      <c r="G69" s="110">
        <v>13245</v>
      </c>
      <c r="H69" s="107"/>
      <c r="I69" s="114" t="s">
        <v>30</v>
      </c>
      <c r="J69" s="104" t="s">
        <v>30</v>
      </c>
      <c r="K69" s="104">
        <v>4840</v>
      </c>
      <c r="L69" s="104"/>
      <c r="M69" s="112" t="s">
        <v>80</v>
      </c>
      <c r="N69" s="106"/>
      <c r="O69" s="104">
        <v>1E-4</v>
      </c>
      <c r="P69" s="107">
        <v>39</v>
      </c>
      <c r="Q69" s="104">
        <v>36</v>
      </c>
      <c r="R69" s="104">
        <v>10000</v>
      </c>
      <c r="S69" s="104"/>
      <c r="T69" s="104" t="s">
        <v>30</v>
      </c>
      <c r="U69" s="115">
        <v>0.88794891460494818</v>
      </c>
      <c r="V69" s="116"/>
      <c r="W69" s="111" t="s">
        <v>81</v>
      </c>
      <c r="X69" s="111"/>
      <c r="Y69" s="111"/>
      <c r="Z69" s="111"/>
      <c r="AA69" s="117"/>
      <c r="AB69" s="117"/>
      <c r="AC69" s="117"/>
      <c r="AD69" s="111" t="s">
        <v>86</v>
      </c>
      <c r="AE69" s="118"/>
      <c r="AF69" s="105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 t="s">
        <v>82</v>
      </c>
      <c r="AT69" s="109"/>
    </row>
    <row r="70" spans="1:48" s="100" customFormat="1" x14ac:dyDescent="0.2">
      <c r="A70" s="90">
        <v>83</v>
      </c>
      <c r="B70" s="122" t="str">
        <f t="shared" si="11"/>
        <v>83</v>
      </c>
      <c r="C70" s="122" t="str">
        <f t="shared" si="12"/>
        <v>83</v>
      </c>
      <c r="D70" s="101" t="s">
        <v>62</v>
      </c>
      <c r="E70" s="102" t="s">
        <v>63</v>
      </c>
      <c r="F70" s="113" t="s">
        <v>90</v>
      </c>
      <c r="G70" s="110">
        <v>13230</v>
      </c>
      <c r="H70" s="107">
        <v>9990</v>
      </c>
      <c r="I70" s="114">
        <v>0.24489795918367346</v>
      </c>
      <c r="J70" s="104">
        <v>5080</v>
      </c>
      <c r="K70" s="104">
        <v>1840</v>
      </c>
      <c r="L70" s="104"/>
      <c r="M70" s="112"/>
      <c r="N70" s="106"/>
      <c r="O70" s="104"/>
      <c r="P70" s="107"/>
      <c r="Q70" s="104"/>
      <c r="R70" s="104"/>
      <c r="S70" s="104"/>
      <c r="T70" s="104" t="s">
        <v>30</v>
      </c>
      <c r="U70" s="115"/>
      <c r="V70" s="116"/>
      <c r="W70" s="111"/>
      <c r="X70" s="111"/>
      <c r="Y70" s="111"/>
      <c r="Z70" s="111"/>
      <c r="AA70" s="117"/>
      <c r="AB70" s="117"/>
      <c r="AC70" s="117"/>
      <c r="AD70" s="111"/>
      <c r="AE70" s="118" t="s">
        <v>82</v>
      </c>
      <c r="AF70" s="105"/>
      <c r="AG70" s="108" t="s">
        <v>82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9"/>
    </row>
    <row r="71" spans="1:48" s="7" customFormat="1" ht="12.75" customHeight="1" x14ac:dyDescent="0.2">
      <c r="A71" s="130">
        <f>IF(SUM(A66:A70)&gt;0,1000,"")</f>
        <v>1000</v>
      </c>
      <c r="B71" s="38"/>
      <c r="C71" s="38"/>
      <c r="D71" s="45" t="s">
        <v>62</v>
      </c>
      <c r="E71" s="45" t="s">
        <v>63</v>
      </c>
      <c r="F71" s="26"/>
      <c r="G71" s="51">
        <v>15772.8</v>
      </c>
      <c r="H71" s="51">
        <v>12565</v>
      </c>
      <c r="I71" s="50">
        <v>0.23611608436901804</v>
      </c>
      <c r="J71" s="51">
        <v>5469.25</v>
      </c>
      <c r="K71" s="51">
        <v>2271.6</v>
      </c>
      <c r="L71" s="51"/>
      <c r="M71" s="51" t="s">
        <v>30</v>
      </c>
      <c r="N71" s="52" t="s">
        <v>30</v>
      </c>
      <c r="O71" s="51">
        <v>1E-4</v>
      </c>
      <c r="P71" s="51">
        <v>39</v>
      </c>
      <c r="Q71" s="51">
        <v>36</v>
      </c>
      <c r="R71" s="51">
        <v>10000</v>
      </c>
      <c r="S71" s="51" t="s">
        <v>30</v>
      </c>
      <c r="T71" s="51" t="s">
        <v>30</v>
      </c>
      <c r="U71" s="39" t="s">
        <v>30</v>
      </c>
      <c r="V71" s="40"/>
      <c r="W71" s="40"/>
      <c r="X71" s="40"/>
      <c r="Y71" s="39"/>
      <c r="Z71" s="39"/>
      <c r="AA71" s="39"/>
      <c r="AB71" s="40"/>
      <c r="AC71" s="31"/>
      <c r="AD71" s="31"/>
      <c r="AE71" s="31"/>
      <c r="AF71" s="41" t="s">
        <v>82</v>
      </c>
      <c r="AG71" s="42" t="s">
        <v>82</v>
      </c>
      <c r="AH71" s="42" t="s">
        <v>30</v>
      </c>
      <c r="AI71" s="42" t="s">
        <v>30</v>
      </c>
      <c r="AJ71" s="42" t="s">
        <v>30</v>
      </c>
      <c r="AK71" s="42" t="s">
        <v>30</v>
      </c>
      <c r="AL71" s="42" t="s">
        <v>30</v>
      </c>
      <c r="AM71" s="42" t="s">
        <v>30</v>
      </c>
      <c r="AN71" s="42" t="s">
        <v>30</v>
      </c>
      <c r="AO71" s="42" t="s">
        <v>30</v>
      </c>
      <c r="AP71" s="42" t="s">
        <v>30</v>
      </c>
      <c r="AQ71" s="42" t="s">
        <v>30</v>
      </c>
      <c r="AR71" s="42" t="s">
        <v>30</v>
      </c>
      <c r="AS71" s="42" t="s">
        <v>82</v>
      </c>
      <c r="AT71" s="43" t="s">
        <v>30</v>
      </c>
    </row>
    <row r="72" spans="1:48" s="7" customFormat="1" ht="12.75" customHeight="1" x14ac:dyDescent="0.2">
      <c r="A72" s="38" t="e">
        <f>IF(#REF!=1000,2000,"")</f>
        <v>#REF!</v>
      </c>
      <c r="B72" s="38"/>
      <c r="C72" s="38"/>
      <c r="D72" s="27"/>
      <c r="E72" s="103"/>
      <c r="F72" s="21"/>
      <c r="G72" s="31" t="s">
        <v>30</v>
      </c>
      <c r="H72" s="31"/>
      <c r="I72" s="35" t="s">
        <v>30</v>
      </c>
      <c r="J72" s="31" t="s">
        <v>30</v>
      </c>
      <c r="K72" s="31" t="s">
        <v>30</v>
      </c>
      <c r="L72" s="31"/>
      <c r="M72" s="103"/>
      <c r="N72" s="103"/>
      <c r="O72" s="103"/>
      <c r="P72" s="103"/>
      <c r="Q72" s="103"/>
      <c r="R72" s="103"/>
      <c r="S72" s="103"/>
      <c r="T72" s="103" t="s">
        <v>30</v>
      </c>
      <c r="U72" s="29" t="s">
        <v>30</v>
      </c>
      <c r="V72" s="30"/>
      <c r="W72" s="30"/>
      <c r="X72" s="30"/>
      <c r="Y72" s="29"/>
      <c r="Z72" s="29"/>
      <c r="AA72" s="29"/>
      <c r="AB72" s="30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</row>
    <row r="73" spans="1:48" s="7" customFormat="1" ht="14.25" customHeight="1" x14ac:dyDescent="0.2">
      <c r="A73" s="38" t="e">
        <f>IF(A72=2000,2001,"")</f>
        <v>#REF!</v>
      </c>
      <c r="B73" s="38"/>
      <c r="C73" s="38"/>
      <c r="D73" s="27"/>
      <c r="E73" s="103"/>
      <c r="F73" s="36"/>
      <c r="G73" s="35" t="s">
        <v>30</v>
      </c>
      <c r="H73" s="29"/>
      <c r="I73" s="35" t="s">
        <v>30</v>
      </c>
      <c r="J73" s="44" t="s">
        <v>30</v>
      </c>
      <c r="K73" s="28" t="s">
        <v>30</v>
      </c>
      <c r="L73" s="28"/>
      <c r="M73" s="20"/>
      <c r="N73" s="20"/>
      <c r="O73" s="20"/>
      <c r="P73" s="29"/>
      <c r="Q73" s="29"/>
      <c r="R73" s="29"/>
      <c r="S73" s="35"/>
      <c r="T73" s="29" t="s">
        <v>30</v>
      </c>
      <c r="U73" s="29" t="s">
        <v>30</v>
      </c>
      <c r="V73" s="30"/>
      <c r="W73" s="30"/>
      <c r="X73" s="30"/>
      <c r="Y73" s="29"/>
      <c r="Z73" s="29"/>
      <c r="AA73" s="29"/>
      <c r="AB73" s="30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</row>
    <row r="74" spans="1:48" s="3" customFormat="1" ht="12.75" customHeight="1" x14ac:dyDescent="0.2">
      <c r="A74" s="94">
        <v>30</v>
      </c>
      <c r="B74" s="122" t="str">
        <f>HYPERLINK("Haendler\"&amp;A74&amp;".jpg",""&amp;A74)</f>
        <v>30</v>
      </c>
      <c r="C74" s="122" t="str">
        <f>HYPERLINK("http://www.diekommunikationsfabrik.de\2017\12_Dezember_2\Haendler\"&amp;B74&amp;".jpg",""&amp;B74)</f>
        <v>30</v>
      </c>
      <c r="D74" s="119" t="s">
        <v>67</v>
      </c>
      <c r="E74" s="120" t="s">
        <v>76</v>
      </c>
      <c r="F74" s="113"/>
      <c r="G74" s="110">
        <v>15490</v>
      </c>
      <c r="H74" s="107">
        <v>12580</v>
      </c>
      <c r="I74" s="114">
        <v>0.18786313750806971</v>
      </c>
      <c r="J74" s="104">
        <v>2910</v>
      </c>
      <c r="K74" s="104" t="s">
        <v>30</v>
      </c>
      <c r="L74" s="104"/>
      <c r="M74" s="112"/>
      <c r="N74" s="106"/>
      <c r="O74" s="104"/>
      <c r="P74" s="107"/>
      <c r="Q74" s="104"/>
      <c r="R74" s="104"/>
      <c r="S74" s="104"/>
      <c r="T74" s="104" t="s">
        <v>30</v>
      </c>
      <c r="U74" s="115"/>
      <c r="V74" s="116"/>
      <c r="W74" s="111"/>
      <c r="X74" s="111"/>
      <c r="Y74" s="111"/>
      <c r="Z74" s="111"/>
      <c r="AA74" s="117"/>
      <c r="AB74" s="117"/>
      <c r="AC74" s="117"/>
      <c r="AD74" s="111"/>
      <c r="AE74" s="118"/>
      <c r="AF74" s="105" t="s">
        <v>82</v>
      </c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9"/>
      <c r="AU74" s="100"/>
      <c r="AV74" s="100"/>
    </row>
    <row r="75" spans="1:48" s="7" customFormat="1" ht="12.75" customHeight="1" x14ac:dyDescent="0.2">
      <c r="A75" s="38">
        <f>IF(SUM(A74:A74)&gt;0,1000,"")</f>
        <v>1000</v>
      </c>
      <c r="B75" s="38"/>
      <c r="C75" s="38"/>
      <c r="D75" s="45" t="s">
        <v>67</v>
      </c>
      <c r="E75" s="45" t="s">
        <v>76</v>
      </c>
      <c r="F75" s="26"/>
      <c r="G75" s="51">
        <v>15490</v>
      </c>
      <c r="H75" s="51">
        <v>12580</v>
      </c>
      <c r="I75" s="50">
        <v>0.18786313750806971</v>
      </c>
      <c r="J75" s="51">
        <v>2910</v>
      </c>
      <c r="K75" s="51" t="s">
        <v>30</v>
      </c>
      <c r="L75" s="51"/>
      <c r="M75" s="51" t="s">
        <v>30</v>
      </c>
      <c r="N75" s="52" t="s">
        <v>30</v>
      </c>
      <c r="O75" s="51" t="s">
        <v>30</v>
      </c>
      <c r="P75" s="51" t="s">
        <v>30</v>
      </c>
      <c r="Q75" s="51" t="s">
        <v>30</v>
      </c>
      <c r="R75" s="51" t="s">
        <v>30</v>
      </c>
      <c r="S75" s="51" t="s">
        <v>30</v>
      </c>
      <c r="T75" s="51" t="s">
        <v>30</v>
      </c>
      <c r="U75" s="39" t="s">
        <v>30</v>
      </c>
      <c r="V75" s="40"/>
      <c r="W75" s="40"/>
      <c r="X75" s="40"/>
      <c r="Y75" s="39"/>
      <c r="Z75" s="39"/>
      <c r="AA75" s="39"/>
      <c r="AB75" s="40"/>
      <c r="AC75" s="31"/>
      <c r="AD75" s="31"/>
      <c r="AE75" s="31"/>
      <c r="AF75" s="41" t="s">
        <v>82</v>
      </c>
      <c r="AG75" s="42" t="s">
        <v>30</v>
      </c>
      <c r="AH75" s="42" t="s">
        <v>30</v>
      </c>
      <c r="AI75" s="42" t="s">
        <v>30</v>
      </c>
      <c r="AJ75" s="42" t="s">
        <v>30</v>
      </c>
      <c r="AK75" s="42" t="s">
        <v>30</v>
      </c>
      <c r="AL75" s="42" t="s">
        <v>30</v>
      </c>
      <c r="AM75" s="42" t="s">
        <v>30</v>
      </c>
      <c r="AN75" s="42" t="s">
        <v>30</v>
      </c>
      <c r="AO75" s="42" t="s">
        <v>30</v>
      </c>
      <c r="AP75" s="42" t="s">
        <v>30</v>
      </c>
      <c r="AQ75" s="42" t="s">
        <v>30</v>
      </c>
      <c r="AR75" s="42" t="s">
        <v>30</v>
      </c>
      <c r="AS75" s="42" t="s">
        <v>30</v>
      </c>
      <c r="AT75" s="43" t="s">
        <v>30</v>
      </c>
    </row>
    <row r="76" spans="1:48" s="7" customFormat="1" ht="12.75" customHeight="1" x14ac:dyDescent="0.2">
      <c r="A76" s="38">
        <f>IF(SUM(A74:A74)&gt;0,2000,"")</f>
        <v>2000</v>
      </c>
      <c r="B76" s="38"/>
      <c r="C76" s="38"/>
      <c r="D76" s="27"/>
      <c r="E76" s="103"/>
      <c r="F76" s="21"/>
      <c r="G76" s="31" t="s">
        <v>30</v>
      </c>
      <c r="H76" s="31"/>
      <c r="I76" s="35" t="s">
        <v>30</v>
      </c>
      <c r="J76" s="31" t="s">
        <v>30</v>
      </c>
      <c r="K76" s="31" t="s">
        <v>30</v>
      </c>
      <c r="L76" s="31"/>
      <c r="M76" s="103"/>
      <c r="N76" s="103"/>
      <c r="O76" s="103"/>
      <c r="P76" s="103"/>
      <c r="Q76" s="103"/>
      <c r="R76" s="103"/>
      <c r="S76" s="103"/>
      <c r="T76" s="103" t="s">
        <v>30</v>
      </c>
      <c r="U76" s="29" t="s">
        <v>30</v>
      </c>
      <c r="V76" s="30"/>
      <c r="W76" s="30"/>
      <c r="X76" s="30"/>
      <c r="Y76" s="29"/>
      <c r="Z76" s="29"/>
      <c r="AA76" s="29"/>
      <c r="AB76" s="30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</row>
    <row r="77" spans="1:48" s="7" customFormat="1" ht="12.75" customHeight="1" x14ac:dyDescent="0.2">
      <c r="A77" s="38">
        <f>IF(SUM(A74:A74)&gt;0,2001,"")</f>
        <v>2001</v>
      </c>
      <c r="B77" s="38"/>
      <c r="C77" s="38"/>
      <c r="D77" s="27"/>
      <c r="E77" s="103"/>
      <c r="F77" s="36"/>
      <c r="G77" s="35" t="s">
        <v>30</v>
      </c>
      <c r="H77" s="29"/>
      <c r="I77" s="35" t="s">
        <v>30</v>
      </c>
      <c r="J77" s="44" t="s">
        <v>30</v>
      </c>
      <c r="K77" s="28" t="s">
        <v>30</v>
      </c>
      <c r="L77" s="28"/>
      <c r="M77" s="20"/>
      <c r="N77" s="20"/>
      <c r="O77" s="20"/>
      <c r="P77" s="29"/>
      <c r="Q77" s="29"/>
      <c r="R77" s="29"/>
      <c r="S77" s="35"/>
      <c r="T77" s="29" t="s">
        <v>30</v>
      </c>
      <c r="U77" s="29" t="s">
        <v>30</v>
      </c>
      <c r="V77" s="30"/>
      <c r="W77" s="30"/>
      <c r="X77" s="30"/>
      <c r="Y77" s="29"/>
      <c r="Z77" s="29"/>
      <c r="AA77" s="29"/>
      <c r="AB77" s="30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</row>
    <row r="78" spans="1:48" s="93" customFormat="1" x14ac:dyDescent="0.2">
      <c r="A78" s="90">
        <v>30</v>
      </c>
      <c r="B78" s="122" t="str">
        <f t="shared" ref="B78:B79" si="13">HYPERLINK("Haendler\"&amp;A78&amp;".jpg",""&amp;A78)</f>
        <v>30</v>
      </c>
      <c r="C78" s="122" t="str">
        <f t="shared" ref="C78:C79" si="14">HYPERLINK("http://www.diekommunikationsfabrik.de\2017\12_Dezember_2\Haendler\"&amp;B78&amp;".jpg",""&amp;B78)</f>
        <v>30</v>
      </c>
      <c r="D78" s="91" t="s">
        <v>67</v>
      </c>
      <c r="E78" s="92" t="s">
        <v>68</v>
      </c>
      <c r="F78" s="113"/>
      <c r="G78" s="110">
        <v>15570</v>
      </c>
      <c r="H78" s="107">
        <v>13990</v>
      </c>
      <c r="I78" s="114">
        <v>0.1014771997430957</v>
      </c>
      <c r="J78" s="104">
        <v>1580</v>
      </c>
      <c r="K78" s="104" t="s">
        <v>30</v>
      </c>
      <c r="L78" s="104"/>
      <c r="M78" s="112"/>
      <c r="N78" s="106"/>
      <c r="O78" s="104"/>
      <c r="P78" s="107"/>
      <c r="Q78" s="104"/>
      <c r="R78" s="104"/>
      <c r="S78" s="104"/>
      <c r="T78" s="104" t="s">
        <v>30</v>
      </c>
      <c r="U78" s="115"/>
      <c r="V78" s="116"/>
      <c r="W78" s="111"/>
      <c r="X78" s="111"/>
      <c r="Y78" s="111"/>
      <c r="Z78" s="111"/>
      <c r="AA78" s="117"/>
      <c r="AB78" s="117"/>
      <c r="AC78" s="117"/>
      <c r="AD78" s="111"/>
      <c r="AE78" s="118"/>
      <c r="AF78" s="105" t="s">
        <v>82</v>
      </c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9"/>
    </row>
    <row r="79" spans="1:48" s="98" customFormat="1" x14ac:dyDescent="0.2">
      <c r="A79" s="90">
        <v>76</v>
      </c>
      <c r="B79" s="122" t="str">
        <f t="shared" si="13"/>
        <v>76</v>
      </c>
      <c r="C79" s="122" t="str">
        <f t="shared" si="14"/>
        <v>76</v>
      </c>
      <c r="D79" s="91" t="s">
        <v>67</v>
      </c>
      <c r="E79" s="92" t="s">
        <v>68</v>
      </c>
      <c r="F79" s="113"/>
      <c r="G79" s="110">
        <v>16520</v>
      </c>
      <c r="H79" s="107"/>
      <c r="I79" s="114" t="s">
        <v>30</v>
      </c>
      <c r="J79" s="104" t="s">
        <v>30</v>
      </c>
      <c r="K79" s="104" t="s">
        <v>30</v>
      </c>
      <c r="L79" s="104"/>
      <c r="M79" s="112" t="s">
        <v>83</v>
      </c>
      <c r="N79" s="106">
        <v>1.11E-2</v>
      </c>
      <c r="O79" s="104">
        <v>1111</v>
      </c>
      <c r="P79" s="107">
        <v>139</v>
      </c>
      <c r="Q79" s="104">
        <v>36</v>
      </c>
      <c r="R79" s="104"/>
      <c r="S79" s="104">
        <v>8920</v>
      </c>
      <c r="T79" s="104">
        <v>14896</v>
      </c>
      <c r="U79" s="115"/>
      <c r="V79" s="116"/>
      <c r="W79" s="111"/>
      <c r="X79" s="111"/>
      <c r="Y79" s="111" t="s">
        <v>82</v>
      </c>
      <c r="Z79" s="111"/>
      <c r="AA79" s="117" t="s">
        <v>82</v>
      </c>
      <c r="AB79" s="117" t="s">
        <v>82</v>
      </c>
      <c r="AC79" s="117" t="s">
        <v>82</v>
      </c>
      <c r="AD79" s="111"/>
      <c r="AE79" s="118"/>
      <c r="AF79" s="105"/>
      <c r="AG79" s="108"/>
      <c r="AH79" s="108"/>
      <c r="AI79" s="108"/>
      <c r="AJ79" s="108"/>
      <c r="AK79" s="108"/>
      <c r="AL79" s="108"/>
      <c r="AM79" s="108" t="s">
        <v>82</v>
      </c>
      <c r="AN79" s="108"/>
      <c r="AO79" s="108"/>
      <c r="AP79" s="108"/>
      <c r="AQ79" s="108"/>
      <c r="AR79" s="108"/>
      <c r="AS79" s="108"/>
      <c r="AT79" s="109"/>
    </row>
    <row r="80" spans="1:48" s="7" customFormat="1" ht="12.75" customHeight="1" x14ac:dyDescent="0.2">
      <c r="A80" s="38">
        <f>IF(SUM(A78:A79)&gt;0,1000,"")</f>
        <v>1000</v>
      </c>
      <c r="B80" s="38"/>
      <c r="C80" s="38"/>
      <c r="D80" s="45" t="s">
        <v>67</v>
      </c>
      <c r="E80" s="45" t="s">
        <v>68</v>
      </c>
      <c r="F80" s="26"/>
      <c r="G80" s="51">
        <v>16045</v>
      </c>
      <c r="H80" s="51">
        <v>13990</v>
      </c>
      <c r="I80" s="50">
        <v>0.1014771997430957</v>
      </c>
      <c r="J80" s="51">
        <v>1580</v>
      </c>
      <c r="K80" s="51" t="s">
        <v>30</v>
      </c>
      <c r="L80" s="51"/>
      <c r="M80" s="51" t="s">
        <v>30</v>
      </c>
      <c r="N80" s="52">
        <v>1.11E-2</v>
      </c>
      <c r="O80" s="51">
        <v>1111</v>
      </c>
      <c r="P80" s="51">
        <v>139</v>
      </c>
      <c r="Q80" s="51">
        <v>36</v>
      </c>
      <c r="R80" s="51" t="s">
        <v>30</v>
      </c>
      <c r="S80" s="51">
        <v>8920</v>
      </c>
      <c r="T80" s="51">
        <v>14896</v>
      </c>
      <c r="U80" s="39" t="s">
        <v>30</v>
      </c>
      <c r="V80" s="40"/>
      <c r="W80" s="40"/>
      <c r="X80" s="40"/>
      <c r="Y80" s="39"/>
      <c r="Z80" s="39"/>
      <c r="AA80" s="39"/>
      <c r="AB80" s="40"/>
      <c r="AC80" s="31"/>
      <c r="AD80" s="31"/>
      <c r="AE80" s="31"/>
      <c r="AF80" s="41" t="s">
        <v>82</v>
      </c>
      <c r="AG80" s="42" t="s">
        <v>30</v>
      </c>
      <c r="AH80" s="42" t="s">
        <v>30</v>
      </c>
      <c r="AI80" s="42" t="s">
        <v>30</v>
      </c>
      <c r="AJ80" s="42" t="s">
        <v>30</v>
      </c>
      <c r="AK80" s="42" t="s">
        <v>30</v>
      </c>
      <c r="AL80" s="42" t="s">
        <v>30</v>
      </c>
      <c r="AM80" s="42" t="s">
        <v>82</v>
      </c>
      <c r="AN80" s="42" t="s">
        <v>30</v>
      </c>
      <c r="AO80" s="42" t="s">
        <v>30</v>
      </c>
      <c r="AP80" s="42" t="s">
        <v>30</v>
      </c>
      <c r="AQ80" s="42" t="s">
        <v>30</v>
      </c>
      <c r="AR80" s="42" t="s">
        <v>30</v>
      </c>
      <c r="AS80" s="42" t="s">
        <v>30</v>
      </c>
      <c r="AT80" s="43" t="s">
        <v>30</v>
      </c>
    </row>
    <row r="81" spans="1:46" s="7" customFormat="1" ht="12.75" customHeight="1" x14ac:dyDescent="0.2">
      <c r="A81" s="38">
        <f>IF(SUM(A78:A79)&gt;0,2000,"")</f>
        <v>2000</v>
      </c>
      <c r="B81" s="38"/>
      <c r="C81" s="38"/>
      <c r="D81" s="27"/>
      <c r="E81" s="103"/>
      <c r="F81" s="21"/>
      <c r="G81" s="31" t="s">
        <v>30</v>
      </c>
      <c r="H81" s="31"/>
      <c r="I81" s="35" t="s">
        <v>30</v>
      </c>
      <c r="J81" s="31" t="s">
        <v>30</v>
      </c>
      <c r="K81" s="31" t="s">
        <v>30</v>
      </c>
      <c r="L81" s="31"/>
      <c r="M81" s="103"/>
      <c r="N81" s="103"/>
      <c r="O81" s="103"/>
      <c r="P81" s="103"/>
      <c r="Q81" s="103"/>
      <c r="R81" s="103"/>
      <c r="S81" s="103"/>
      <c r="T81" s="103" t="s">
        <v>30</v>
      </c>
      <c r="U81" s="29" t="s">
        <v>30</v>
      </c>
      <c r="V81" s="30"/>
      <c r="W81" s="30"/>
      <c r="X81" s="30"/>
      <c r="Y81" s="29"/>
      <c r="Z81" s="29"/>
      <c r="AA81" s="29"/>
      <c r="AB81" s="30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</row>
    <row r="82" spans="1:46" s="7" customFormat="1" ht="12.75" customHeight="1" x14ac:dyDescent="0.2">
      <c r="A82" s="38">
        <f>IF(SUM(A78:A79)&gt;0,2001,"")</f>
        <v>2001</v>
      </c>
      <c r="B82" s="38"/>
      <c r="C82" s="38"/>
      <c r="D82" s="27"/>
      <c r="E82" s="103"/>
      <c r="F82" s="36"/>
      <c r="G82" s="35" t="s">
        <v>30</v>
      </c>
      <c r="H82" s="29"/>
      <c r="I82" s="35" t="s">
        <v>30</v>
      </c>
      <c r="J82" s="44" t="s">
        <v>30</v>
      </c>
      <c r="K82" s="28" t="s">
        <v>30</v>
      </c>
      <c r="L82" s="28"/>
      <c r="M82" s="20"/>
      <c r="N82" s="20"/>
      <c r="O82" s="20"/>
      <c r="P82" s="29"/>
      <c r="Q82" s="29"/>
      <c r="R82" s="29"/>
      <c r="S82" s="35"/>
      <c r="T82" s="29" t="s">
        <v>30</v>
      </c>
      <c r="U82" s="29" t="s">
        <v>30</v>
      </c>
      <c r="V82" s="30"/>
      <c r="W82" s="30"/>
      <c r="X82" s="30"/>
      <c r="Y82" s="29"/>
      <c r="Z82" s="29"/>
      <c r="AA82" s="29"/>
      <c r="AB82" s="30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</row>
    <row r="83" spans="1:46" s="3" customFormat="1" x14ac:dyDescent="0.2">
      <c r="A83" s="90">
        <v>55</v>
      </c>
      <c r="B83" s="122" t="str">
        <f t="shared" ref="B83:B84" si="15">HYPERLINK("Haendler\"&amp;A83&amp;".jpg",""&amp;A83)</f>
        <v>55</v>
      </c>
      <c r="C83" s="122" t="str">
        <f t="shared" ref="C83:C84" si="16">HYPERLINK("http://www.diekommunikationsfabrik.de\2017\12_Dezember_2\Haendler\"&amp;B83&amp;".jpg",""&amp;B83)</f>
        <v>55</v>
      </c>
      <c r="D83" s="101" t="s">
        <v>69</v>
      </c>
      <c r="E83" s="102" t="s">
        <v>70</v>
      </c>
      <c r="F83" s="113"/>
      <c r="G83" s="110">
        <v>18690</v>
      </c>
      <c r="H83" s="107"/>
      <c r="I83" s="114" t="s">
        <v>30</v>
      </c>
      <c r="J83" s="104" t="s">
        <v>30</v>
      </c>
      <c r="K83" s="104">
        <v>2000</v>
      </c>
      <c r="L83" s="104"/>
      <c r="M83" s="112"/>
      <c r="N83" s="106"/>
      <c r="O83" s="104"/>
      <c r="P83" s="107"/>
      <c r="Q83" s="104"/>
      <c r="R83" s="104"/>
      <c r="S83" s="104"/>
      <c r="T83" s="104" t="s">
        <v>30</v>
      </c>
      <c r="U83" s="115" t="s">
        <v>30</v>
      </c>
      <c r="V83" s="116"/>
      <c r="W83" s="111" t="s">
        <v>81</v>
      </c>
      <c r="X83" s="111"/>
      <c r="Y83" s="111"/>
      <c r="Z83" s="111"/>
      <c r="AA83" s="117"/>
      <c r="AB83" s="117"/>
      <c r="AC83" s="117"/>
      <c r="AD83" s="111"/>
      <c r="AE83" s="118"/>
      <c r="AF83" s="105"/>
      <c r="AG83" s="108" t="s">
        <v>82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9"/>
    </row>
    <row r="84" spans="1:46" s="7" customFormat="1" x14ac:dyDescent="0.2">
      <c r="A84" s="90">
        <v>113</v>
      </c>
      <c r="B84" s="122" t="str">
        <f t="shared" si="15"/>
        <v>113</v>
      </c>
      <c r="C84" s="122" t="str">
        <f t="shared" si="16"/>
        <v>113</v>
      </c>
      <c r="D84" s="101" t="s">
        <v>69</v>
      </c>
      <c r="E84" s="102" t="s">
        <v>70</v>
      </c>
      <c r="F84" s="113"/>
      <c r="G84" s="110">
        <v>15640</v>
      </c>
      <c r="H84" s="107">
        <v>11490</v>
      </c>
      <c r="I84" s="114">
        <v>0.26534526854219948</v>
      </c>
      <c r="J84" s="104">
        <v>4150</v>
      </c>
      <c r="K84" s="104" t="s">
        <v>30</v>
      </c>
      <c r="L84" s="104"/>
      <c r="M84" s="112"/>
      <c r="N84" s="106"/>
      <c r="O84" s="104"/>
      <c r="P84" s="107"/>
      <c r="Q84" s="104"/>
      <c r="R84" s="104"/>
      <c r="S84" s="104"/>
      <c r="T84" s="104" t="s">
        <v>30</v>
      </c>
      <c r="U84" s="115" t="s">
        <v>30</v>
      </c>
      <c r="V84" s="116"/>
      <c r="W84" s="111"/>
      <c r="X84" s="111"/>
      <c r="Y84" s="111"/>
      <c r="Z84" s="111"/>
      <c r="AA84" s="117"/>
      <c r="AB84" s="117" t="s">
        <v>82</v>
      </c>
      <c r="AC84" s="117" t="s">
        <v>82</v>
      </c>
      <c r="AD84" s="111"/>
      <c r="AE84" s="118"/>
      <c r="AF84" s="105"/>
      <c r="AG84" s="108"/>
      <c r="AH84" s="108"/>
      <c r="AI84" s="108"/>
      <c r="AJ84" s="108"/>
      <c r="AK84" s="108" t="s">
        <v>82</v>
      </c>
      <c r="AL84" s="108"/>
      <c r="AM84" s="108"/>
      <c r="AN84" s="108"/>
      <c r="AO84" s="108"/>
      <c r="AP84" s="108"/>
      <c r="AQ84" s="108"/>
      <c r="AR84" s="108"/>
      <c r="AS84" s="108"/>
      <c r="AT84" s="109"/>
    </row>
    <row r="85" spans="1:46" s="7" customFormat="1" ht="12.75" customHeight="1" x14ac:dyDescent="0.2">
      <c r="A85" s="38">
        <f>IF(SUM(A83:A84)&gt;0,1000,"")</f>
        <v>1000</v>
      </c>
      <c r="B85" s="38"/>
      <c r="C85" s="38"/>
      <c r="D85" s="45" t="s">
        <v>69</v>
      </c>
      <c r="E85" s="45" t="s">
        <v>70</v>
      </c>
      <c r="F85" s="26"/>
      <c r="G85" s="51">
        <v>17165</v>
      </c>
      <c r="H85" s="51">
        <v>11490</v>
      </c>
      <c r="I85" s="50">
        <v>0.26534526854219948</v>
      </c>
      <c r="J85" s="51">
        <v>4150</v>
      </c>
      <c r="K85" s="51">
        <v>2000</v>
      </c>
      <c r="L85" s="51"/>
      <c r="M85" s="51" t="s">
        <v>30</v>
      </c>
      <c r="N85" s="52" t="s">
        <v>30</v>
      </c>
      <c r="O85" s="51" t="s">
        <v>30</v>
      </c>
      <c r="P85" s="51" t="s">
        <v>30</v>
      </c>
      <c r="Q85" s="51" t="s">
        <v>30</v>
      </c>
      <c r="R85" s="51" t="s">
        <v>30</v>
      </c>
      <c r="S85" s="51" t="s">
        <v>30</v>
      </c>
      <c r="T85" s="51" t="s">
        <v>30</v>
      </c>
      <c r="U85" s="39" t="s">
        <v>30</v>
      </c>
      <c r="V85" s="40"/>
      <c r="W85" s="40"/>
      <c r="X85" s="40"/>
      <c r="Y85" s="39"/>
      <c r="Z85" s="39"/>
      <c r="AA85" s="39"/>
      <c r="AB85" s="40"/>
      <c r="AC85" s="31"/>
      <c r="AD85" s="31"/>
      <c r="AE85" s="31"/>
      <c r="AF85" s="41" t="s">
        <v>30</v>
      </c>
      <c r="AG85" s="42" t="s">
        <v>82</v>
      </c>
      <c r="AH85" s="42" t="s">
        <v>30</v>
      </c>
      <c r="AI85" s="42" t="s">
        <v>30</v>
      </c>
      <c r="AJ85" s="42" t="s">
        <v>30</v>
      </c>
      <c r="AK85" s="42" t="s">
        <v>82</v>
      </c>
      <c r="AL85" s="42" t="s">
        <v>30</v>
      </c>
      <c r="AM85" s="42" t="s">
        <v>30</v>
      </c>
      <c r="AN85" s="42" t="s">
        <v>30</v>
      </c>
      <c r="AO85" s="42" t="s">
        <v>30</v>
      </c>
      <c r="AP85" s="42" t="s">
        <v>30</v>
      </c>
      <c r="AQ85" s="42" t="s">
        <v>30</v>
      </c>
      <c r="AR85" s="42" t="s">
        <v>30</v>
      </c>
      <c r="AS85" s="42" t="s">
        <v>30</v>
      </c>
      <c r="AT85" s="43" t="s">
        <v>30</v>
      </c>
    </row>
    <row r="86" spans="1:46" s="7" customFormat="1" ht="12.75" customHeight="1" x14ac:dyDescent="0.2">
      <c r="A86" s="38">
        <f>IF(SUM(A83:A84)&gt;0,2000,"")</f>
        <v>2000</v>
      </c>
      <c r="B86" s="38"/>
      <c r="C86" s="38"/>
      <c r="D86" s="27"/>
      <c r="E86" s="103"/>
      <c r="F86" s="21"/>
      <c r="G86" s="31" t="s">
        <v>30</v>
      </c>
      <c r="H86" s="31"/>
      <c r="I86" s="35" t="s">
        <v>30</v>
      </c>
      <c r="J86" s="31" t="s">
        <v>30</v>
      </c>
      <c r="K86" s="31" t="s">
        <v>30</v>
      </c>
      <c r="L86" s="31"/>
      <c r="M86" s="103"/>
      <c r="N86" s="103"/>
      <c r="O86" s="103"/>
      <c r="P86" s="103"/>
      <c r="Q86" s="103"/>
      <c r="R86" s="103"/>
      <c r="S86" s="103"/>
      <c r="T86" s="103" t="s">
        <v>30</v>
      </c>
      <c r="U86" s="29" t="s">
        <v>30</v>
      </c>
      <c r="V86" s="30"/>
      <c r="W86" s="30"/>
      <c r="X86" s="30"/>
      <c r="Y86" s="29"/>
      <c r="Z86" s="29"/>
      <c r="AA86" s="29"/>
      <c r="AB86" s="30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</row>
    <row r="87" spans="1:46" s="7" customFormat="1" ht="12.75" customHeight="1" x14ac:dyDescent="0.2">
      <c r="A87" s="38">
        <f>IF(SUM(A83:A84)&gt;0,2001,"")</f>
        <v>2001</v>
      </c>
      <c r="B87" s="38"/>
      <c r="C87" s="38"/>
      <c r="D87" s="27"/>
      <c r="E87" s="103"/>
      <c r="F87" s="36"/>
      <c r="G87" s="35" t="s">
        <v>30</v>
      </c>
      <c r="H87" s="29"/>
      <c r="I87" s="35" t="s">
        <v>30</v>
      </c>
      <c r="J87" s="44" t="s">
        <v>30</v>
      </c>
      <c r="K87" s="28" t="s">
        <v>30</v>
      </c>
      <c r="L87" s="28"/>
      <c r="M87" s="20"/>
      <c r="N87" s="20"/>
      <c r="O87" s="20"/>
      <c r="P87" s="29"/>
      <c r="Q87" s="29"/>
      <c r="R87" s="29"/>
      <c r="S87" s="35"/>
      <c r="T87" s="29" t="s">
        <v>30</v>
      </c>
      <c r="U87" s="29" t="s">
        <v>30</v>
      </c>
      <c r="V87" s="30"/>
      <c r="W87" s="30"/>
      <c r="X87" s="30"/>
      <c r="Y87" s="29"/>
      <c r="Z87" s="29"/>
      <c r="AA87" s="29"/>
      <c r="AB87" s="30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</row>
    <row r="88" spans="1:46" s="3" customFormat="1" x14ac:dyDescent="0.2">
      <c r="A88" s="90">
        <v>4</v>
      </c>
      <c r="B88" s="122" t="str">
        <f t="shared" ref="B88:B89" si="17">HYPERLINK("Haendler\"&amp;A88&amp;".jpg",""&amp;A88)</f>
        <v>4</v>
      </c>
      <c r="C88" s="122" t="str">
        <f t="shared" ref="C88:C89" si="18">HYPERLINK("http://www.diekommunikationsfabrik.de\2017\12_Dezember_2\Haendler\"&amp;B88&amp;".jpg",""&amp;B88)</f>
        <v>4</v>
      </c>
      <c r="D88" s="101" t="s">
        <v>71</v>
      </c>
      <c r="E88" s="102" t="s">
        <v>72</v>
      </c>
      <c r="F88" s="113"/>
      <c r="G88" s="110">
        <v>13675</v>
      </c>
      <c r="H88" s="107"/>
      <c r="I88" s="114" t="s">
        <v>30</v>
      </c>
      <c r="J88" s="104" t="s">
        <v>30</v>
      </c>
      <c r="K88" s="104">
        <v>3000</v>
      </c>
      <c r="L88" s="104"/>
      <c r="M88" s="112" t="s">
        <v>80</v>
      </c>
      <c r="N88" s="106"/>
      <c r="O88" s="104">
        <v>1.0000000000000001E-5</v>
      </c>
      <c r="P88" s="107">
        <v>35</v>
      </c>
      <c r="Q88" s="104">
        <v>24</v>
      </c>
      <c r="R88" s="104">
        <v>10000</v>
      </c>
      <c r="S88" s="104"/>
      <c r="T88" s="104" t="s">
        <v>30</v>
      </c>
      <c r="U88" s="115">
        <v>0.93526011483622351</v>
      </c>
      <c r="V88" s="116"/>
      <c r="W88" s="111" t="s">
        <v>81</v>
      </c>
      <c r="X88" s="111"/>
      <c r="Y88" s="111"/>
      <c r="Z88" s="111"/>
      <c r="AA88" s="117"/>
      <c r="AB88" s="117"/>
      <c r="AC88" s="117"/>
      <c r="AD88" s="111" t="s">
        <v>86</v>
      </c>
      <c r="AE88" s="118"/>
      <c r="AF88" s="105"/>
      <c r="AG88" s="108"/>
      <c r="AH88" s="108"/>
      <c r="AI88" s="108"/>
      <c r="AJ88" s="108"/>
      <c r="AK88" s="108"/>
      <c r="AL88" s="108" t="s">
        <v>82</v>
      </c>
      <c r="AM88" s="108"/>
      <c r="AN88" s="108"/>
      <c r="AO88" s="108"/>
      <c r="AP88" s="108"/>
      <c r="AQ88" s="108"/>
      <c r="AR88" s="108"/>
      <c r="AS88" s="108"/>
      <c r="AT88" s="109"/>
    </row>
    <row r="89" spans="1:46" s="100" customFormat="1" x14ac:dyDescent="0.2">
      <c r="A89" s="90">
        <v>301</v>
      </c>
      <c r="B89" s="122" t="str">
        <f t="shared" si="17"/>
        <v>301</v>
      </c>
      <c r="C89" s="122" t="str">
        <f t="shared" si="18"/>
        <v>301</v>
      </c>
      <c r="D89" s="101" t="s">
        <v>71</v>
      </c>
      <c r="E89" s="102" t="s">
        <v>72</v>
      </c>
      <c r="F89" s="113"/>
      <c r="G89" s="110">
        <v>13405</v>
      </c>
      <c r="H89" s="107">
        <v>9490</v>
      </c>
      <c r="I89" s="114">
        <v>6.8258112644535615E-2</v>
      </c>
      <c r="J89" s="104">
        <v>3915</v>
      </c>
      <c r="K89" s="104">
        <v>3000</v>
      </c>
      <c r="L89" s="104"/>
      <c r="M89" s="112"/>
      <c r="N89" s="106"/>
      <c r="O89" s="104"/>
      <c r="P89" s="107"/>
      <c r="Q89" s="104"/>
      <c r="R89" s="104"/>
      <c r="S89" s="104"/>
      <c r="T89" s="104" t="s">
        <v>30</v>
      </c>
      <c r="U89" s="115"/>
      <c r="V89" s="116"/>
      <c r="W89" s="111" t="s">
        <v>81</v>
      </c>
      <c r="X89" s="111"/>
      <c r="Y89" s="111"/>
      <c r="Z89" s="111"/>
      <c r="AA89" s="117"/>
      <c r="AB89" s="117"/>
      <c r="AC89" s="117"/>
      <c r="AD89" s="111" t="s">
        <v>86</v>
      </c>
      <c r="AE89" s="118" t="s">
        <v>82</v>
      </c>
      <c r="AF89" s="105"/>
      <c r="AG89" s="108"/>
      <c r="AH89" s="108" t="s">
        <v>82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9"/>
    </row>
    <row r="90" spans="1:46" s="7" customFormat="1" ht="12.75" customHeight="1" x14ac:dyDescent="0.2">
      <c r="A90" s="38">
        <f>IF(SUM(A88:A89)&gt;0,1000,"")</f>
        <v>1000</v>
      </c>
      <c r="B90" s="38"/>
      <c r="C90" s="38"/>
      <c r="D90" s="45" t="s">
        <v>71</v>
      </c>
      <c r="E90" s="45" t="s">
        <v>72</v>
      </c>
      <c r="F90" s="26"/>
      <c r="G90" s="51">
        <v>13540</v>
      </c>
      <c r="H90" s="51">
        <v>9490</v>
      </c>
      <c r="I90" s="50">
        <v>6.8258112644535615E-2</v>
      </c>
      <c r="J90" s="51">
        <v>3915</v>
      </c>
      <c r="K90" s="51">
        <v>3000</v>
      </c>
      <c r="L90" s="51"/>
      <c r="M90" s="51" t="s">
        <v>30</v>
      </c>
      <c r="N90" s="52" t="s">
        <v>30</v>
      </c>
      <c r="O90" s="51">
        <v>1.0000000000000001E-5</v>
      </c>
      <c r="P90" s="51">
        <v>35</v>
      </c>
      <c r="Q90" s="51">
        <v>24</v>
      </c>
      <c r="R90" s="51">
        <v>10000</v>
      </c>
      <c r="S90" s="51" t="s">
        <v>30</v>
      </c>
      <c r="T90" s="51" t="s">
        <v>30</v>
      </c>
      <c r="U90" s="39" t="s">
        <v>30</v>
      </c>
      <c r="V90" s="40"/>
      <c r="W90" s="40"/>
      <c r="X90" s="40"/>
      <c r="Y90" s="39"/>
      <c r="Z90" s="39"/>
      <c r="AA90" s="39"/>
      <c r="AB90" s="40"/>
      <c r="AC90" s="31"/>
      <c r="AD90" s="31"/>
      <c r="AE90" s="31"/>
      <c r="AF90" s="41" t="s">
        <v>30</v>
      </c>
      <c r="AG90" s="42" t="s">
        <v>30</v>
      </c>
      <c r="AH90" s="42" t="s">
        <v>82</v>
      </c>
      <c r="AI90" s="42" t="s">
        <v>30</v>
      </c>
      <c r="AJ90" s="42" t="s">
        <v>30</v>
      </c>
      <c r="AK90" s="42" t="s">
        <v>30</v>
      </c>
      <c r="AL90" s="42" t="s">
        <v>82</v>
      </c>
      <c r="AM90" s="42" t="s">
        <v>30</v>
      </c>
      <c r="AN90" s="42" t="s">
        <v>30</v>
      </c>
      <c r="AO90" s="42" t="s">
        <v>30</v>
      </c>
      <c r="AP90" s="42" t="s">
        <v>30</v>
      </c>
      <c r="AQ90" s="42" t="s">
        <v>30</v>
      </c>
      <c r="AR90" s="42" t="s">
        <v>30</v>
      </c>
      <c r="AS90" s="42" t="s">
        <v>30</v>
      </c>
      <c r="AT90" s="43" t="s">
        <v>30</v>
      </c>
    </row>
    <row r="91" spans="1:46" s="7" customFormat="1" ht="12.75" customHeight="1" x14ac:dyDescent="0.2">
      <c r="A91" s="38">
        <f>IF(SUM(A88:A89)&gt;0,2000,"")</f>
        <v>2000</v>
      </c>
      <c r="B91" s="38"/>
      <c r="C91" s="38"/>
      <c r="D91" s="27"/>
      <c r="E91" s="103"/>
      <c r="F91" s="21"/>
      <c r="G91" s="31" t="s">
        <v>30</v>
      </c>
      <c r="H91" s="31"/>
      <c r="I91" s="35" t="s">
        <v>30</v>
      </c>
      <c r="J91" s="31" t="s">
        <v>30</v>
      </c>
      <c r="K91" s="31" t="s">
        <v>30</v>
      </c>
      <c r="L91" s="31"/>
      <c r="M91" s="103"/>
      <c r="N91" s="103"/>
      <c r="O91" s="103"/>
      <c r="P91" s="103"/>
      <c r="Q91" s="103"/>
      <c r="R91" s="103"/>
      <c r="S91" s="103"/>
      <c r="T91" s="103" t="s">
        <v>30</v>
      </c>
      <c r="U91" s="29" t="s">
        <v>30</v>
      </c>
      <c r="V91" s="30"/>
      <c r="W91" s="30"/>
      <c r="X91" s="30"/>
      <c r="Y91" s="29"/>
      <c r="Z91" s="29"/>
      <c r="AA91" s="29"/>
      <c r="AB91" s="30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</row>
    <row r="92" spans="1:46" s="7" customFormat="1" ht="12.75" customHeight="1" x14ac:dyDescent="0.2">
      <c r="A92" s="38">
        <f>IF(SUM(A88:A89)&gt;0,2001,"")</f>
        <v>2001</v>
      </c>
      <c r="B92" s="38"/>
      <c r="C92" s="38"/>
      <c r="D92" s="27"/>
      <c r="E92" s="103"/>
      <c r="F92" s="36"/>
      <c r="G92" s="35" t="s">
        <v>30</v>
      </c>
      <c r="H92" s="29"/>
      <c r="I92" s="35" t="s">
        <v>30</v>
      </c>
      <c r="J92" s="44" t="s">
        <v>30</v>
      </c>
      <c r="K92" s="28" t="s">
        <v>30</v>
      </c>
      <c r="L92" s="28"/>
      <c r="M92" s="20"/>
      <c r="N92" s="20"/>
      <c r="O92" s="20"/>
      <c r="P92" s="29"/>
      <c r="Q92" s="29"/>
      <c r="R92" s="29"/>
      <c r="S92" s="35"/>
      <c r="T92" s="29" t="s">
        <v>30</v>
      </c>
      <c r="U92" s="29" t="s">
        <v>30</v>
      </c>
      <c r="V92" s="30"/>
      <c r="W92" s="30"/>
      <c r="X92" s="30"/>
      <c r="Y92" s="29"/>
      <c r="Z92" s="29"/>
      <c r="AA92" s="29"/>
      <c r="AB92" s="30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</row>
    <row r="93" spans="1:46" ht="12.75" customHeight="1" x14ac:dyDescent="0.2">
      <c r="A93" s="38" t="e">
        <f>#REF!</f>
        <v>#REF!</v>
      </c>
      <c r="B93" s="6"/>
      <c r="C93" s="6"/>
      <c r="D93"/>
      <c r="E93"/>
      <c r="F93" s="68"/>
      <c r="G93" s="51">
        <v>15100.066666666668</v>
      </c>
      <c r="H93" s="51">
        <v>11746.818181818182</v>
      </c>
      <c r="I93" s="50">
        <v>0.17027663464131809</v>
      </c>
      <c r="J93" s="51">
        <v>3793.913043478261</v>
      </c>
      <c r="K93" s="51">
        <v>2509.9047619047619</v>
      </c>
      <c r="L93" s="51"/>
      <c r="M93" s="51"/>
      <c r="N93" s="52">
        <v>1.2180399999999999E-2</v>
      </c>
      <c r="O93" s="51">
        <v>654.66668111111107</v>
      </c>
      <c r="P93" s="51">
        <v>89.222222222222229</v>
      </c>
      <c r="Q93" s="51">
        <v>40.111111111111114</v>
      </c>
      <c r="R93" s="51">
        <v>10000</v>
      </c>
      <c r="S93" s="51">
        <v>6917</v>
      </c>
      <c r="T93" s="51">
        <v>13372.600002000001</v>
      </c>
      <c r="U93" s="50">
        <v>0.76445090065458998</v>
      </c>
      <c r="V93" s="66"/>
      <c r="W93" s="66"/>
      <c r="X93" s="66"/>
      <c r="Y93" s="66"/>
      <c r="Z93" s="66"/>
      <c r="AA93" s="66"/>
      <c r="AB93" s="66"/>
      <c r="AC93" s="66"/>
      <c r="AD93" s="78"/>
      <c r="AE93" s="78"/>
      <c r="AF93" s="66"/>
      <c r="AG93" s="74"/>
      <c r="AH93" s="66"/>
      <c r="AI93" s="66"/>
      <c r="AJ93" s="66"/>
      <c r="AK93" s="66"/>
      <c r="AL93" s="66"/>
      <c r="AM93" s="74"/>
      <c r="AN93" s="74"/>
      <c r="AO93" s="66"/>
      <c r="AP93" s="66"/>
      <c r="AQ93" s="66"/>
      <c r="AR93" s="66"/>
      <c r="AS93" s="66"/>
      <c r="AT93" s="66"/>
    </row>
    <row r="94" spans="1:46" x14ac:dyDescent="0.2">
      <c r="G94" s="20"/>
    </row>
    <row r="95" spans="1:46" x14ac:dyDescent="0.2">
      <c r="G95" s="20"/>
    </row>
    <row r="96" spans="1:46" x14ac:dyDescent="0.2">
      <c r="G96" s="20"/>
    </row>
    <row r="97" spans="7:7" x14ac:dyDescent="0.2">
      <c r="G97" s="20"/>
    </row>
  </sheetData>
  <dataConsolidate/>
  <mergeCells count="31">
    <mergeCell ref="AM3:AM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3:A5"/>
    <mergeCell ref="D3:D5"/>
    <mergeCell ref="E3:E5"/>
    <mergeCell ref="B3:B5"/>
    <mergeCell ref="C3:C5"/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F5:AT5"/>
    <mergeCell ref="AT3:AT4"/>
    <mergeCell ref="AS3:AS4"/>
    <mergeCell ref="AR3:AR4"/>
    <mergeCell ref="AQ3:AQ4"/>
    <mergeCell ref="AP3:AP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2018-01-04T09:49:32Z</dcterms:modified>
</cp:coreProperties>
</file>