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300" yWindow="360" windowWidth="13875" windowHeight="8130"/>
  </bookViews>
  <sheets>
    <sheet name="Segmente" sheetId="26" r:id="rId1"/>
  </sheets>
  <definedNames>
    <definedName name="_xlnm._FilterDatabase" localSheetId="0" hidden="1">Segmente!$A$9:$AU$62</definedName>
    <definedName name="_xlnm.Print_Titles" localSheetId="0">Segmente!$1:$9</definedName>
  </definedNames>
  <calcPr calcId="145621"/>
</workbook>
</file>

<file path=xl/calcChain.xml><?xml version="1.0" encoding="utf-8"?>
<calcChain xmlns="http://schemas.openxmlformats.org/spreadsheetml/2006/main">
  <c r="A28" i="26" l="1"/>
  <c r="B58" i="26" l="1"/>
  <c r="C58" i="26" s="1"/>
  <c r="B54" i="26"/>
  <c r="C54" i="26" s="1"/>
  <c r="B53" i="26"/>
  <c r="C53" i="26" s="1"/>
  <c r="B49" i="26"/>
  <c r="C49" i="26" s="1"/>
  <c r="B45" i="26"/>
  <c r="C45" i="26" s="1"/>
  <c r="B44" i="26"/>
  <c r="C44" i="26" s="1"/>
  <c r="B43" i="26"/>
  <c r="C43" i="26" s="1"/>
  <c r="B42" i="26"/>
  <c r="C42" i="26" s="1"/>
  <c r="B41" i="26"/>
  <c r="C41" i="26" s="1"/>
  <c r="B40" i="26"/>
  <c r="C40" i="26" s="1"/>
  <c r="B39" i="26"/>
  <c r="C39" i="26" s="1"/>
  <c r="B35" i="26"/>
  <c r="C35" i="26" s="1"/>
  <c r="B31" i="26"/>
  <c r="C31" i="26" s="1"/>
  <c r="B27" i="26"/>
  <c r="C27" i="26" s="1"/>
  <c r="B23" i="26"/>
  <c r="C23" i="26" s="1"/>
  <c r="B22" i="26"/>
  <c r="C22" i="26" s="1"/>
  <c r="B21" i="26"/>
  <c r="C21" i="26" s="1"/>
  <c r="B20" i="26"/>
  <c r="C20" i="26" s="1"/>
  <c r="B19" i="26"/>
  <c r="C19" i="26" s="1"/>
  <c r="B18" i="26"/>
  <c r="C18" i="26" s="1"/>
  <c r="B17" i="26"/>
  <c r="C17" i="26" s="1"/>
  <c r="B13" i="26"/>
  <c r="C13" i="26" s="1"/>
  <c r="B12" i="26"/>
  <c r="C12" i="26" s="1"/>
  <c r="B11" i="26"/>
  <c r="C11" i="26" s="1"/>
  <c r="B10" i="26"/>
  <c r="C10" i="26" s="1"/>
  <c r="A32" i="26" l="1"/>
  <c r="A62" i="26" l="1"/>
  <c r="A59" i="26"/>
  <c r="A55" i="26"/>
  <c r="A46" i="26"/>
  <c r="A36" i="26"/>
  <c r="A24" i="26"/>
  <c r="A14" i="26"/>
  <c r="U7" i="26"/>
  <c r="T7" i="26"/>
  <c r="A50" i="26" l="1"/>
  <c r="A60" i="26" l="1"/>
  <c r="A61" i="26"/>
  <c r="A15" i="26" l="1"/>
  <c r="A16" i="26"/>
  <c r="A25" i="26" l="1"/>
  <c r="A26" i="26"/>
  <c r="A33" i="26" l="1"/>
  <c r="A34" i="26"/>
  <c r="A37" i="26" l="1"/>
  <c r="A38" i="26"/>
  <c r="A47" i="26" l="1"/>
  <c r="A48" i="26"/>
  <c r="A51" i="26" l="1"/>
  <c r="A52" i="26"/>
  <c r="A57" i="26" l="1"/>
  <c r="A56" i="26" l="1"/>
</calcChain>
</file>

<file path=xl/sharedStrings.xml><?xml version="1.0" encoding="utf-8"?>
<sst xmlns="http://schemas.openxmlformats.org/spreadsheetml/2006/main" count="548" uniqueCount="79">
  <si>
    <t>Saarland</t>
  </si>
  <si>
    <t>Modell</t>
  </si>
  <si>
    <t>Barpreis</t>
  </si>
  <si>
    <t>Hamburg</t>
  </si>
  <si>
    <t>Berlin</t>
  </si>
  <si>
    <t>Hannover</t>
  </si>
  <si>
    <t>Bremen</t>
  </si>
  <si>
    <t>Köln</t>
  </si>
  <si>
    <t>Frankfurt</t>
  </si>
  <si>
    <t>Stuttgart</t>
  </si>
  <si>
    <t>München</t>
  </si>
  <si>
    <t>Leipzig</t>
  </si>
  <si>
    <t>Dresden</t>
  </si>
  <si>
    <t>Rate</t>
  </si>
  <si>
    <t>M.</t>
  </si>
  <si>
    <t>Anz.</t>
  </si>
  <si>
    <t>km</t>
  </si>
  <si>
    <t>Ballungsräume</t>
  </si>
  <si>
    <t>Marke</t>
  </si>
  <si>
    <t>Basis-UPE</t>
  </si>
  <si>
    <t>Osnabrück</t>
  </si>
  <si>
    <t>%</t>
  </si>
  <si>
    <t>Rh.-Neckar</t>
  </si>
  <si>
    <t>Sondermodell</t>
  </si>
  <si>
    <t>Audio</t>
  </si>
  <si>
    <t>AC</t>
  </si>
  <si>
    <t>TZ</t>
  </si>
  <si>
    <t>sonstiges</t>
  </si>
  <si>
    <t>Alu</t>
  </si>
  <si>
    <t/>
  </si>
  <si>
    <t>Restwert</t>
  </si>
  <si>
    <t>Barzahlungsalternativen</t>
  </si>
  <si>
    <t>Art</t>
  </si>
  <si>
    <t>Navi</t>
  </si>
  <si>
    <t>Leder</t>
  </si>
  <si>
    <t>Zusatz-Leistung</t>
  </si>
  <si>
    <t>Xenon</t>
  </si>
  <si>
    <t>Schluss-rate</t>
  </si>
  <si>
    <t>Maßnahmen</t>
  </si>
  <si>
    <t>Anzeigen-Nr.</t>
  </si>
  <si>
    <t>Gesamtvorteil</t>
  </si>
  <si>
    <t>Herstellervorteil</t>
  </si>
  <si>
    <t>Leasing/Options-Finanzierung</t>
  </si>
  <si>
    <t>Finanzie-rungspreis</t>
  </si>
  <si>
    <t>Nachlass Handel</t>
  </si>
  <si>
    <t>Mitsubishi</t>
  </si>
  <si>
    <t>Hyundai</t>
  </si>
  <si>
    <t>i10</t>
  </si>
  <si>
    <t>Renault</t>
  </si>
  <si>
    <t>Twingo</t>
  </si>
  <si>
    <t>Skoda</t>
  </si>
  <si>
    <t>Opel</t>
  </si>
  <si>
    <t>Peugeot</t>
  </si>
  <si>
    <t>Suzuki</t>
  </si>
  <si>
    <t>VW</t>
  </si>
  <si>
    <t>up!</t>
  </si>
  <si>
    <t>Citigo</t>
  </si>
  <si>
    <t>Adam</t>
  </si>
  <si>
    <t>Space Star</t>
  </si>
  <si>
    <t>Händlergemein- schaftswerbung</t>
  </si>
  <si>
    <t>Düsseldorf</t>
  </si>
  <si>
    <t>Ruhrgebiet</t>
  </si>
  <si>
    <t>Celerio</t>
  </si>
  <si>
    <t>Karl</t>
  </si>
  <si>
    <t>Gewerblich</t>
  </si>
  <si>
    <t>G</t>
  </si>
  <si>
    <t>L</t>
  </si>
  <si>
    <t>GW</t>
  </si>
  <si>
    <t>x</t>
  </si>
  <si>
    <t>S</t>
  </si>
  <si>
    <t>Edition 100</t>
  </si>
  <si>
    <t>Winterräder</t>
  </si>
  <si>
    <t>Diesel-Prämie</t>
  </si>
  <si>
    <t>Cool Edition</t>
  </si>
  <si>
    <t>Fan-Paket</t>
  </si>
  <si>
    <t>Tageszeitungswerbung: 29./30.12. sowie alle Bild-Ausgaben 11. - 30.12.2017</t>
  </si>
  <si>
    <t>Limited</t>
  </si>
  <si>
    <t>GO</t>
  </si>
  <si>
    <t>Segment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</si>
</sst>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11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b/>
      <sz val="18"/>
      <color indexed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6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0" fillId="0" borderId="0" xfId="0" applyNumberFormat="1" applyBorder="1" applyAlignment="1">
      <alignment horizontal="center"/>
    </xf>
    <xf numFmtId="10" fontId="0" fillId="0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textRotation="90" wrapText="1"/>
    </xf>
    <xf numFmtId="0" fontId="0" fillId="0" borderId="0" xfId="0" applyBorder="1" applyAlignment="1">
      <alignment horizontal="center" textRotation="90"/>
    </xf>
    <xf numFmtId="3" fontId="4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 wrapText="1"/>
    </xf>
    <xf numFmtId="164" fontId="0" fillId="0" borderId="0" xfId="0" applyNumberFormat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10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 wrapText="1"/>
    </xf>
    <xf numFmtId="9" fontId="0" fillId="0" borderId="0" xfId="0" applyNumberFormat="1" applyBorder="1" applyAlignment="1">
      <alignment horizontal="center"/>
    </xf>
    <xf numFmtId="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0" fontId="0" fillId="0" borderId="5" xfId="0" applyNumberFormat="1" applyFill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9" fontId="5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3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9" fontId="4" fillId="0" borderId="0" xfId="0" applyNumberFormat="1" applyFont="1" applyBorder="1" applyAlignment="1">
      <alignment horizontal="center" vertical="center"/>
    </xf>
    <xf numFmtId="9" fontId="4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7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9" fontId="5" fillId="0" borderId="0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Continuous" vertical="center"/>
    </xf>
    <xf numFmtId="3" fontId="1" fillId="0" borderId="9" xfId="0" applyNumberFormat="1" applyFont="1" applyBorder="1" applyAlignment="1">
      <alignment horizontal="center" vertical="center"/>
    </xf>
    <xf numFmtId="3" fontId="1" fillId="0" borderId="8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0" xfId="0" applyFont="1" applyBorder="1"/>
    <xf numFmtId="0" fontId="9" fillId="0" borderId="0" xfId="0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0" fontId="3" fillId="0" borderId="4" xfId="1" applyFill="1" applyBorder="1" applyAlignment="1" applyProtection="1">
      <alignment horizontal="center" vertical="center" wrapText="1"/>
    </xf>
    <xf numFmtId="0" fontId="2" fillId="0" borderId="0" xfId="0" quotePrefix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3" fontId="3" fillId="0" borderId="0" xfId="1" applyNumberFormat="1" applyBorder="1" applyAlignment="1" applyProtection="1">
      <alignment vertical="center"/>
    </xf>
    <xf numFmtId="0" fontId="10" fillId="0" borderId="0" xfId="2" applyFont="1" applyAlignment="1">
      <alignment horizontal="left" vertical="center"/>
    </xf>
    <xf numFmtId="3" fontId="1" fillId="0" borderId="12" xfId="0" applyNumberFormat="1" applyFont="1" applyFill="1" applyBorder="1" applyAlignment="1">
      <alignment horizontal="center" textRotation="90" wrapText="1"/>
    </xf>
    <xf numFmtId="3" fontId="1" fillId="0" borderId="13" xfId="0" applyNumberFormat="1" applyFont="1" applyFill="1" applyBorder="1" applyAlignment="1">
      <alignment horizontal="center" textRotation="90" wrapText="1"/>
    </xf>
    <xf numFmtId="3" fontId="1" fillId="0" borderId="5" xfId="0" applyNumberFormat="1" applyFont="1" applyFill="1" applyBorder="1" applyAlignment="1">
      <alignment horizontal="center" textRotation="90" wrapText="1"/>
    </xf>
    <xf numFmtId="3" fontId="1" fillId="0" borderId="12" xfId="0" applyNumberFormat="1" applyFont="1" applyBorder="1" applyAlignment="1">
      <alignment horizontal="center" textRotation="90" wrapText="1"/>
    </xf>
    <xf numFmtId="3" fontId="1" fillId="0" borderId="13" xfId="0" applyNumberFormat="1" applyFont="1" applyBorder="1" applyAlignment="1">
      <alignment horizontal="center" textRotation="90" wrapText="1"/>
    </xf>
    <xf numFmtId="3" fontId="1" fillId="0" borderId="5" xfId="0" applyNumberFormat="1" applyFont="1" applyBorder="1" applyAlignment="1">
      <alignment horizontal="center" textRotation="90" wrapText="1"/>
    </xf>
    <xf numFmtId="0" fontId="1" fillId="0" borderId="6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10" xfId="0" applyFont="1" applyBorder="1" applyAlignment="1">
      <alignment horizontal="center" textRotation="90"/>
    </xf>
    <xf numFmtId="0" fontId="1" fillId="0" borderId="9" xfId="0" applyFont="1" applyBorder="1" applyAlignment="1">
      <alignment horizontal="center" textRotation="90"/>
    </xf>
    <xf numFmtId="0" fontId="1" fillId="0" borderId="12" xfId="0" applyFont="1" applyFill="1" applyBorder="1" applyAlignment="1">
      <alignment horizontal="center" textRotation="90"/>
    </xf>
    <xf numFmtId="0" fontId="1" fillId="0" borderId="13" xfId="0" applyFont="1" applyFill="1" applyBorder="1" applyAlignment="1">
      <alignment horizontal="center" textRotation="90"/>
    </xf>
    <xf numFmtId="0" fontId="1" fillId="0" borderId="5" xfId="0" applyFont="1" applyFill="1" applyBorder="1" applyAlignment="1">
      <alignment horizontal="center" textRotation="90"/>
    </xf>
    <xf numFmtId="0" fontId="1" fillId="0" borderId="12" xfId="0" applyFont="1" applyBorder="1" applyAlignment="1">
      <alignment horizontal="center" textRotation="90" wrapText="1"/>
    </xf>
    <xf numFmtId="0" fontId="1" fillId="0" borderId="13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0" fontId="1" fillId="0" borderId="12" xfId="0" applyFont="1" applyBorder="1" applyAlignment="1">
      <alignment horizontal="center" textRotation="90"/>
    </xf>
    <xf numFmtId="0" fontId="1" fillId="0" borderId="13" xfId="0" applyFont="1" applyBorder="1" applyAlignment="1">
      <alignment horizontal="center" textRotation="90"/>
    </xf>
    <xf numFmtId="0" fontId="1" fillId="0" borderId="5" xfId="0" applyFont="1" applyBorder="1" applyAlignment="1">
      <alignment horizontal="center" textRotation="90"/>
    </xf>
    <xf numFmtId="3" fontId="1" fillId="0" borderId="12" xfId="0" applyNumberFormat="1" applyFont="1" applyBorder="1" applyAlignment="1">
      <alignment horizontal="center" textRotation="90"/>
    </xf>
    <xf numFmtId="3" fontId="1" fillId="0" borderId="13" xfId="0" applyNumberFormat="1" applyFont="1" applyBorder="1" applyAlignment="1">
      <alignment horizontal="center" textRotation="90"/>
    </xf>
    <xf numFmtId="3" fontId="1" fillId="0" borderId="5" xfId="0" applyNumberFormat="1" applyFont="1" applyBorder="1" applyAlignment="1">
      <alignment horizontal="center" textRotation="90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9" fontId="1" fillId="0" borderId="12" xfId="0" applyNumberFormat="1" applyFont="1" applyBorder="1" applyAlignment="1">
      <alignment horizontal="center" textRotation="90" wrapText="1"/>
    </xf>
    <xf numFmtId="9" fontId="1" fillId="0" borderId="13" xfId="0" applyNumberFormat="1" applyFont="1" applyBorder="1" applyAlignment="1">
      <alignment horizontal="center" textRotation="90" wrapText="1"/>
    </xf>
    <xf numFmtId="9" fontId="1" fillId="0" borderId="5" xfId="0" applyNumberFormat="1" applyFont="1" applyBorder="1" applyAlignment="1">
      <alignment horizontal="center" textRotation="90" wrapText="1"/>
    </xf>
    <xf numFmtId="3" fontId="1" fillId="0" borderId="8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textRotation="90"/>
    </xf>
    <xf numFmtId="0" fontId="1" fillId="0" borderId="7" xfId="0" applyFont="1" applyBorder="1" applyAlignment="1">
      <alignment horizontal="center" textRotation="90"/>
    </xf>
  </cellXfs>
  <cellStyles count="3">
    <cellStyle name="Hyperlink" xfId="1" builtinId="8"/>
    <cellStyle name="Standard" xfId="0" builtinId="0"/>
    <cellStyle name="Standard 2" xfId="2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ysithea">
  <a:themeElements>
    <a:clrScheme name="Lysithea">
      <a:dk1>
        <a:sysClr val="windowText" lastClr="000000"/>
      </a:dk1>
      <a:lt1>
        <a:sysClr val="window" lastClr="FFFFFF"/>
      </a:lt1>
      <a:dk2>
        <a:srgbClr val="B13F9A"/>
      </a:dk2>
      <a:lt2>
        <a:srgbClr val="F4E7ED"/>
      </a:lt2>
      <a:accent1>
        <a:srgbClr val="B83D68"/>
      </a:accent1>
      <a:accent2>
        <a:srgbClr val="AC66BB"/>
      </a:accent2>
      <a:accent3>
        <a:srgbClr val="DE6C36"/>
      </a:accent3>
      <a:accent4>
        <a:srgbClr val="F9B639"/>
      </a:accent4>
      <a:accent5>
        <a:srgbClr val="CF6DA4"/>
      </a:accent5>
      <a:accent6>
        <a:srgbClr val="FA8D3D"/>
      </a:accent6>
      <a:hlink>
        <a:srgbClr val="FFDE66"/>
      </a:hlink>
      <a:folHlink>
        <a:srgbClr val="D490C5"/>
      </a:folHlink>
    </a:clrScheme>
    <a:fontScheme name="Lysithea">
      <a:majorFont>
        <a:latin typeface="Trebuchet MS"/>
        <a:ea typeface=""/>
        <a:cs typeface=""/>
        <a:font script="Jpan" typeface="HG丸ｺﾞｼｯｸM-PRO"/>
        <a:font script="Hang" typeface="HY그래픽M"/>
        <a:font script="Hans" typeface="黑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rebuchet MS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ysithea">
      <a:fillStyleLst>
        <a:solidFill>
          <a:schemeClr val="phClr"/>
        </a:solidFill>
        <a:gradFill rotWithShape="1">
          <a:gsLst>
            <a:gs pos="0">
              <a:schemeClr val="phClr">
                <a:tint val="15000"/>
                <a:satMod val="250000"/>
              </a:schemeClr>
            </a:gs>
            <a:gs pos="49000">
              <a:schemeClr val="phClr">
                <a:tint val="50000"/>
                <a:satMod val="200000"/>
              </a:schemeClr>
            </a:gs>
            <a:gs pos="49100">
              <a:schemeClr val="phClr">
                <a:tint val="64000"/>
                <a:satMod val="160000"/>
              </a:schemeClr>
            </a:gs>
            <a:gs pos="92000">
              <a:schemeClr val="phClr">
                <a:tint val="50000"/>
                <a:satMod val="200000"/>
              </a:schemeClr>
            </a:gs>
            <a:gs pos="100000">
              <a:schemeClr val="phClr">
                <a:tint val="43000"/>
                <a:satMod val="19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4000"/>
              </a:schemeClr>
            </a:gs>
            <a:gs pos="49000">
              <a:schemeClr val="phClr">
                <a:tint val="96000"/>
                <a:shade val="84000"/>
                <a:satMod val="110000"/>
              </a:schemeClr>
            </a:gs>
            <a:gs pos="49100">
              <a:schemeClr val="phClr">
                <a:shade val="55000"/>
                <a:satMod val="150000"/>
              </a:schemeClr>
            </a:gs>
            <a:gs pos="92000">
              <a:schemeClr val="phClr">
                <a:tint val="98000"/>
                <a:shade val="90000"/>
                <a:satMod val="128000"/>
              </a:schemeClr>
            </a:gs>
            <a:gs pos="100000">
              <a:schemeClr val="phClr">
                <a:tint val="90000"/>
                <a:shade val="97000"/>
                <a:satMod val="128000"/>
              </a:schemeClr>
            </a:gs>
          </a:gsLst>
          <a:lin ang="5400000" scaled="1"/>
        </a:gradFill>
      </a:fillStyleLst>
      <a:lnStyleLst>
        <a:ln w="11430" cap="flat" cmpd="sng" algn="ctr">
          <a:solidFill>
            <a:schemeClr val="phClr"/>
          </a:solidFill>
          <a:prstDash val="solid"/>
        </a:ln>
        <a:ln w="40000" cap="flat" cmpd="sng" algn="ctr">
          <a:solidFill>
            <a:schemeClr val="phClr"/>
          </a:solidFill>
          <a:prstDash val="solid"/>
        </a:ln>
        <a:ln w="31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000" dir="5400000" rotWithShape="0">
              <a:schemeClr val="phClr">
                <a:shade val="30000"/>
                <a:satMod val="150000"/>
                <a:alpha val="38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500000"/>
            </a:lightRig>
          </a:scene3d>
          <a:sp3d extrusionH="127000" prstMaterial="powder">
            <a:bevelT w="50800" h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78000"/>
                <a:satMod val="220000"/>
              </a:schemeClr>
            </a:gs>
            <a:gs pos="100000">
              <a:schemeClr val="phClr">
                <a:shade val="35000"/>
                <a:satMod val="155000"/>
              </a:schemeClr>
            </a:gs>
          </a:gsLst>
          <a:path path="circle">
            <a:fillToRect l="50000" t="50000" r="50000" b="50000"/>
          </a:path>
        </a:gradFill>
        <a:blipFill>
          <a:blip xmlns:r="http://schemas.openxmlformats.org/officeDocument/2006/relationships" r:embed="rId1">
            <a:duotone>
              <a:schemeClr val="phClr">
                <a:shade val="60000"/>
                <a:satMod val="180000"/>
              </a:schemeClr>
              <a:schemeClr val="phClr">
                <a:tint val="500"/>
                <a:satMod val="150000"/>
              </a:schemeClr>
            </a:duotone>
          </a:blip>
          <a:tile tx="0" ty="0" sx="50000" sy="5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AV66"/>
  <sheetViews>
    <sheetView tabSelected="1" topLeftCell="C1" zoomScaleNormal="100" workbookViewId="0">
      <pane ySplit="4110" activePane="bottomLeft"/>
      <selection sqref="A1:B1048576"/>
      <selection pane="bottomLeft" activeCell="F3" sqref="F3:F5"/>
    </sheetView>
  </sheetViews>
  <sheetFormatPr baseColWidth="10" defaultColWidth="11.42578125" defaultRowHeight="12.75" x14ac:dyDescent="0.2"/>
  <cols>
    <col min="1" max="1" width="9" style="75" hidden="1" customWidth="1"/>
    <col min="2" max="2" width="9" style="31" hidden="1" customWidth="1"/>
    <col min="3" max="3" width="9" style="31" customWidth="1"/>
    <col min="4" max="4" width="12.7109375" style="21" customWidth="1"/>
    <col min="5" max="5" width="22.28515625" style="7" customWidth="1"/>
    <col min="6" max="6" width="21.85546875" style="21" customWidth="1"/>
    <col min="7" max="7" width="8.7109375" style="15" customWidth="1"/>
    <col min="8" max="8" width="8.7109375" style="25" customWidth="1"/>
    <col min="9" max="9" width="8.7109375" style="77" customWidth="1"/>
    <col min="10" max="12" width="8.7109375" style="22" customWidth="1"/>
    <col min="13" max="13" width="8.7109375" style="14" customWidth="1"/>
    <col min="14" max="14" width="8.7109375" style="9" customWidth="1"/>
    <col min="15" max="15" width="10.7109375" style="25" customWidth="1"/>
    <col min="16" max="16" width="8.7109375" style="13" customWidth="1"/>
    <col min="17" max="17" width="8.7109375" style="8" customWidth="1"/>
    <col min="18" max="20" width="10.7109375" style="8" customWidth="1"/>
    <col min="21" max="21" width="17.42578125" style="34" customWidth="1"/>
    <col min="22" max="22" width="6.7109375" style="8" customWidth="1"/>
    <col min="23" max="23" width="10.7109375" style="23" customWidth="1"/>
    <col min="24" max="26" width="6.7109375" style="23" customWidth="1"/>
    <col min="27" max="29" width="6.7109375" style="8" customWidth="1"/>
    <col min="30" max="30" width="19.5703125" style="10" customWidth="1"/>
    <col min="31" max="31" width="6.7109375" style="10" customWidth="1"/>
    <col min="32" max="32" width="4.85546875" style="18" customWidth="1"/>
    <col min="33" max="37" width="3.7109375" style="18" customWidth="1"/>
    <col min="38" max="46" width="3.7109375" style="1" customWidth="1"/>
    <col min="47" max="48" width="11.42578125" style="2"/>
    <col min="49" max="49" width="28" style="2" customWidth="1"/>
    <col min="50" max="16384" width="11.42578125" style="2"/>
  </cols>
  <sheetData>
    <row r="1" spans="1:46" ht="23.25" x14ac:dyDescent="0.2">
      <c r="A1" s="20"/>
      <c r="B1" s="124" t="s">
        <v>75</v>
      </c>
      <c r="C1" s="124" t="s">
        <v>75</v>
      </c>
      <c r="D1" s="30"/>
      <c r="E1" s="30"/>
      <c r="F1" s="30"/>
      <c r="G1" s="31"/>
      <c r="H1" s="31"/>
      <c r="I1" s="30"/>
      <c r="J1" s="30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11"/>
      <c r="W1" s="16"/>
      <c r="X1" s="16"/>
      <c r="Y1" s="16"/>
      <c r="Z1" s="16"/>
      <c r="AA1" s="11"/>
      <c r="AB1" s="11"/>
      <c r="AC1" s="11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</row>
    <row r="2" spans="1:46" x14ac:dyDescent="0.2">
      <c r="A2" s="120"/>
      <c r="B2" s="32"/>
      <c r="C2" s="32"/>
      <c r="E2" s="37"/>
      <c r="G2" s="19" t="s">
        <v>29</v>
      </c>
      <c r="I2" s="76" t="s">
        <v>29</v>
      </c>
      <c r="J2" s="19" t="s">
        <v>29</v>
      </c>
      <c r="K2" s="19"/>
      <c r="L2" s="19"/>
      <c r="O2" s="13"/>
      <c r="Q2" s="13"/>
      <c r="T2" s="8" t="s">
        <v>29</v>
      </c>
      <c r="U2" s="35" t="s">
        <v>29</v>
      </c>
      <c r="W2" s="24"/>
      <c r="X2" s="24"/>
      <c r="Y2" s="24"/>
      <c r="Z2" s="24"/>
      <c r="AF2" s="17"/>
    </row>
    <row r="3" spans="1:46" s="91" customFormat="1" ht="12.75" customHeight="1" x14ac:dyDescent="0.2">
      <c r="A3" s="135" t="s">
        <v>39</v>
      </c>
      <c r="B3" s="138" t="s">
        <v>39</v>
      </c>
      <c r="C3" s="138" t="s">
        <v>39</v>
      </c>
      <c r="D3" s="138" t="s">
        <v>18</v>
      </c>
      <c r="E3" s="141" t="s">
        <v>1</v>
      </c>
      <c r="F3" s="141" t="s">
        <v>23</v>
      </c>
      <c r="G3" s="125" t="s">
        <v>19</v>
      </c>
      <c r="H3" s="144" t="s">
        <v>2</v>
      </c>
      <c r="I3" s="150" t="s">
        <v>44</v>
      </c>
      <c r="J3" s="128" t="s">
        <v>40</v>
      </c>
      <c r="K3" s="128" t="s">
        <v>41</v>
      </c>
      <c r="L3" s="128" t="s">
        <v>64</v>
      </c>
      <c r="M3" s="86" t="s">
        <v>31</v>
      </c>
      <c r="N3" s="89"/>
      <c r="O3" s="89"/>
      <c r="P3" s="89"/>
      <c r="Q3" s="89"/>
      <c r="R3" s="89"/>
      <c r="S3" s="89"/>
      <c r="T3" s="89"/>
      <c r="U3" s="90"/>
      <c r="V3" s="147" t="s">
        <v>38</v>
      </c>
      <c r="W3" s="148"/>
      <c r="X3" s="148"/>
      <c r="Y3" s="148"/>
      <c r="Z3" s="148"/>
      <c r="AA3" s="148"/>
      <c r="AB3" s="148"/>
      <c r="AC3" s="148"/>
      <c r="AD3" s="149"/>
      <c r="AE3" s="154" t="s">
        <v>59</v>
      </c>
      <c r="AF3" s="133" t="s">
        <v>3</v>
      </c>
      <c r="AG3" s="131" t="s">
        <v>6</v>
      </c>
      <c r="AH3" s="131" t="s">
        <v>5</v>
      </c>
      <c r="AI3" s="131" t="s">
        <v>20</v>
      </c>
      <c r="AJ3" s="131" t="s">
        <v>61</v>
      </c>
      <c r="AK3" s="131" t="s">
        <v>60</v>
      </c>
      <c r="AL3" s="131" t="s">
        <v>7</v>
      </c>
      <c r="AM3" s="131" t="s">
        <v>8</v>
      </c>
      <c r="AN3" s="131" t="s">
        <v>0</v>
      </c>
      <c r="AO3" s="131" t="s">
        <v>22</v>
      </c>
      <c r="AP3" s="131" t="s">
        <v>9</v>
      </c>
      <c r="AQ3" s="131" t="s">
        <v>10</v>
      </c>
      <c r="AR3" s="131" t="s">
        <v>4</v>
      </c>
      <c r="AS3" s="131" t="s">
        <v>11</v>
      </c>
      <c r="AT3" s="160" t="s">
        <v>12</v>
      </c>
    </row>
    <row r="4" spans="1:46" ht="44.25" customHeight="1" x14ac:dyDescent="0.2">
      <c r="A4" s="136"/>
      <c r="B4" s="139"/>
      <c r="C4" s="139"/>
      <c r="D4" s="139"/>
      <c r="E4" s="142"/>
      <c r="F4" s="142"/>
      <c r="G4" s="126"/>
      <c r="H4" s="145"/>
      <c r="I4" s="151"/>
      <c r="J4" s="129"/>
      <c r="K4" s="129"/>
      <c r="L4" s="129"/>
      <c r="M4" s="87"/>
      <c r="N4" s="69"/>
      <c r="O4" s="69"/>
      <c r="P4" s="88"/>
      <c r="Q4" s="69"/>
      <c r="R4" s="69"/>
      <c r="S4" s="153"/>
      <c r="T4" s="153"/>
      <c r="U4" s="56" t="s">
        <v>42</v>
      </c>
      <c r="V4" s="70"/>
      <c r="W4" s="71"/>
      <c r="X4" s="71"/>
      <c r="Y4" s="71"/>
      <c r="Z4" s="71"/>
      <c r="AA4" s="71"/>
      <c r="AB4" s="71"/>
      <c r="AC4" s="69"/>
      <c r="AD4" s="72"/>
      <c r="AE4" s="155"/>
      <c r="AF4" s="134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61"/>
    </row>
    <row r="5" spans="1:46" ht="25.5" x14ac:dyDescent="0.2">
      <c r="A5" s="137"/>
      <c r="B5" s="140"/>
      <c r="C5" s="140"/>
      <c r="D5" s="140"/>
      <c r="E5" s="143"/>
      <c r="F5" s="143"/>
      <c r="G5" s="127"/>
      <c r="H5" s="146"/>
      <c r="I5" s="152"/>
      <c r="J5" s="130"/>
      <c r="K5" s="130"/>
      <c r="L5" s="130"/>
      <c r="M5" s="55" t="s">
        <v>32</v>
      </c>
      <c r="N5" s="46" t="s">
        <v>21</v>
      </c>
      <c r="O5" s="47" t="s">
        <v>15</v>
      </c>
      <c r="P5" s="48" t="s">
        <v>13</v>
      </c>
      <c r="Q5" s="47" t="s">
        <v>14</v>
      </c>
      <c r="R5" s="47" t="s">
        <v>16</v>
      </c>
      <c r="S5" s="56" t="s">
        <v>37</v>
      </c>
      <c r="T5" s="56" t="s">
        <v>43</v>
      </c>
      <c r="U5" s="57" t="s">
        <v>30</v>
      </c>
      <c r="V5" s="58" t="s">
        <v>26</v>
      </c>
      <c r="W5" s="33" t="s">
        <v>35</v>
      </c>
      <c r="X5" s="59" t="s">
        <v>34</v>
      </c>
      <c r="Y5" s="59" t="s">
        <v>33</v>
      </c>
      <c r="Z5" s="59" t="s">
        <v>36</v>
      </c>
      <c r="AA5" s="47" t="s">
        <v>28</v>
      </c>
      <c r="AB5" s="47" t="s">
        <v>25</v>
      </c>
      <c r="AC5" s="47" t="s">
        <v>24</v>
      </c>
      <c r="AD5" s="49" t="s">
        <v>27</v>
      </c>
      <c r="AE5" s="156"/>
      <c r="AF5" s="157" t="s">
        <v>17</v>
      </c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9"/>
    </row>
    <row r="6" spans="1:46" x14ac:dyDescent="0.2">
      <c r="A6" s="121"/>
      <c r="B6" s="1"/>
      <c r="C6" s="1"/>
      <c r="D6" s="1"/>
      <c r="E6" s="1"/>
      <c r="F6" s="67"/>
      <c r="G6" s="1"/>
      <c r="H6" s="1"/>
      <c r="I6" s="34"/>
      <c r="J6" s="8"/>
      <c r="K6" s="8"/>
      <c r="L6" s="8"/>
      <c r="M6" s="60"/>
      <c r="N6" s="12"/>
      <c r="O6" s="61"/>
      <c r="P6" s="53"/>
      <c r="Q6" s="61"/>
      <c r="R6" s="61"/>
      <c r="S6" s="54"/>
      <c r="T6" s="54"/>
      <c r="U6" s="62"/>
      <c r="V6" s="61"/>
      <c r="W6" s="63"/>
      <c r="X6" s="64"/>
      <c r="Y6" s="64"/>
      <c r="Z6" s="64"/>
      <c r="AA6" s="61"/>
      <c r="AB6" s="61"/>
      <c r="AC6" s="61"/>
      <c r="AD6" s="65"/>
      <c r="AE6" s="65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</row>
    <row r="7" spans="1:46" x14ac:dyDescent="0.2">
      <c r="A7" s="122"/>
      <c r="B7" s="1"/>
      <c r="C7" s="92"/>
      <c r="D7" s="123"/>
      <c r="E7" s="93"/>
      <c r="F7" s="67"/>
      <c r="G7" s="19"/>
      <c r="I7" s="76"/>
      <c r="J7" s="19"/>
      <c r="K7" s="19"/>
      <c r="L7" s="19"/>
      <c r="O7" s="13"/>
      <c r="Q7" s="13"/>
      <c r="T7" s="8" t="str">
        <f>IF(S7&lt;&gt;"",O7+P7*(Q7-1)+S7,"")</f>
        <v/>
      </c>
      <c r="U7" s="35" t="str">
        <f>IF(M7&lt;&gt;"",IF(P7&gt;0,1-(((Q7*P7)+O7)/#REF!),""),"")</f>
        <v/>
      </c>
      <c r="V7" s="61"/>
      <c r="W7" s="63"/>
      <c r="X7" s="64"/>
      <c r="Y7" s="64"/>
      <c r="Z7" s="64"/>
      <c r="AA7" s="61"/>
      <c r="AB7" s="61"/>
      <c r="AC7" s="61"/>
      <c r="AD7" s="65"/>
      <c r="AE7" s="65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</row>
    <row r="8" spans="1:46" ht="23.25" x14ac:dyDescent="0.35">
      <c r="A8" s="121"/>
      <c r="B8" s="79" t="s">
        <v>78</v>
      </c>
      <c r="C8" s="79" t="s">
        <v>78</v>
      </c>
      <c r="D8" s="1"/>
      <c r="E8" s="1"/>
      <c r="F8" s="67"/>
      <c r="G8" s="1"/>
      <c r="H8" s="8"/>
      <c r="I8" s="35"/>
      <c r="J8" s="29"/>
      <c r="K8" s="8"/>
      <c r="L8" s="8"/>
      <c r="M8" s="12"/>
      <c r="N8" s="12"/>
      <c r="O8" s="61"/>
      <c r="P8" s="53"/>
      <c r="Q8" s="61"/>
      <c r="R8" s="53"/>
      <c r="S8" s="63"/>
      <c r="T8" s="63"/>
      <c r="U8" s="61"/>
      <c r="V8" s="61"/>
      <c r="W8" s="63"/>
      <c r="X8" s="64"/>
      <c r="Y8" s="64"/>
      <c r="Z8" s="64"/>
      <c r="AA8" s="61"/>
      <c r="AB8" s="61"/>
      <c r="AC8" s="61"/>
      <c r="AD8" s="65"/>
      <c r="AE8" s="65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</row>
    <row r="9" spans="1:46" x14ac:dyDescent="0.2">
      <c r="B9" s="97"/>
      <c r="D9" s="27"/>
      <c r="E9" s="21"/>
      <c r="I9" s="85"/>
      <c r="J9" s="84"/>
      <c r="AD9" s="16"/>
      <c r="AE9" s="16"/>
      <c r="AF9" s="1"/>
      <c r="AG9" s="1"/>
      <c r="AH9" s="1"/>
      <c r="AI9" s="1"/>
      <c r="AJ9" s="1"/>
      <c r="AK9" s="1"/>
    </row>
    <row r="10" spans="1:46" s="101" customFormat="1" x14ac:dyDescent="0.2">
      <c r="A10" s="94">
        <v>31</v>
      </c>
      <c r="B10" s="119" t="str">
        <f t="shared" ref="B10:B13" si="0">HYPERLINK("Haendler\"&amp;A10&amp;".jpg",""&amp;A10)</f>
        <v>31</v>
      </c>
      <c r="C10" s="119" t="str">
        <f t="shared" ref="C10:C13" si="1">HYPERLINK("http://www.diekommunikationsfabrik.de\2017\12_Dezember_2\Haendler\"&amp;B10&amp;".jpg",""&amp;B10)</f>
        <v>31</v>
      </c>
      <c r="D10" s="99" t="s">
        <v>46</v>
      </c>
      <c r="E10" s="100" t="s">
        <v>47</v>
      </c>
      <c r="F10" s="111"/>
      <c r="G10" s="108">
        <v>12212</v>
      </c>
      <c r="H10" s="105"/>
      <c r="I10" s="112" t="s">
        <v>29</v>
      </c>
      <c r="J10" s="102" t="s">
        <v>29</v>
      </c>
      <c r="K10" s="102" t="s">
        <v>29</v>
      </c>
      <c r="L10" s="102"/>
      <c r="M10" s="110" t="s">
        <v>66</v>
      </c>
      <c r="N10" s="104"/>
      <c r="O10" s="102">
        <v>1.0000000000000001E-5</v>
      </c>
      <c r="P10" s="105">
        <v>105.91</v>
      </c>
      <c r="Q10" s="102">
        <v>36</v>
      </c>
      <c r="R10" s="102">
        <v>10000</v>
      </c>
      <c r="S10" s="102"/>
      <c r="T10" s="102" t="s">
        <v>29</v>
      </c>
      <c r="U10" s="113">
        <v>0.66880125000000001</v>
      </c>
      <c r="V10" s="114"/>
      <c r="W10" s="109" t="s">
        <v>69</v>
      </c>
      <c r="X10" s="109"/>
      <c r="Y10" s="109"/>
      <c r="Z10" s="109"/>
      <c r="AA10" s="115"/>
      <c r="AB10" s="115"/>
      <c r="AC10" s="115"/>
      <c r="AD10" s="109"/>
      <c r="AE10" s="116"/>
      <c r="AF10" s="103" t="s">
        <v>68</v>
      </c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7"/>
    </row>
    <row r="11" spans="1:46" s="101" customFormat="1" x14ac:dyDescent="0.2">
      <c r="A11" s="94">
        <v>41</v>
      </c>
      <c r="B11" s="119" t="str">
        <f t="shared" si="0"/>
        <v>41</v>
      </c>
      <c r="C11" s="119" t="str">
        <f t="shared" si="1"/>
        <v>41</v>
      </c>
      <c r="D11" s="99" t="s">
        <v>46</v>
      </c>
      <c r="E11" s="100" t="s">
        <v>47</v>
      </c>
      <c r="F11" s="111" t="s">
        <v>77</v>
      </c>
      <c r="G11" s="108">
        <v>10890</v>
      </c>
      <c r="H11" s="105">
        <v>7990</v>
      </c>
      <c r="I11" s="112">
        <v>0.26629935720844811</v>
      </c>
      <c r="J11" s="102">
        <v>2900</v>
      </c>
      <c r="K11" s="102" t="s">
        <v>29</v>
      </c>
      <c r="L11" s="102"/>
      <c r="M11" s="110"/>
      <c r="N11" s="104"/>
      <c r="O11" s="102"/>
      <c r="P11" s="105"/>
      <c r="Q11" s="102"/>
      <c r="R11" s="102"/>
      <c r="S11" s="102"/>
      <c r="T11" s="102" t="s">
        <v>29</v>
      </c>
      <c r="U11" s="113"/>
      <c r="V11" s="114" t="s">
        <v>68</v>
      </c>
      <c r="W11" s="109"/>
      <c r="X11" s="109"/>
      <c r="Y11" s="109"/>
      <c r="Z11" s="109"/>
      <c r="AA11" s="115"/>
      <c r="AB11" s="115"/>
      <c r="AC11" s="115" t="s">
        <v>68</v>
      </c>
      <c r="AD11" s="109"/>
      <c r="AE11" s="116"/>
      <c r="AF11" s="103"/>
      <c r="AG11" s="106"/>
      <c r="AH11" s="106"/>
      <c r="AI11" s="106"/>
      <c r="AJ11" s="106"/>
      <c r="AK11" s="106"/>
      <c r="AL11" s="106"/>
      <c r="AM11" s="106" t="s">
        <v>68</v>
      </c>
      <c r="AN11" s="106"/>
      <c r="AO11" s="106"/>
      <c r="AP11" s="106"/>
      <c r="AQ11" s="106"/>
      <c r="AR11" s="106"/>
      <c r="AS11" s="106"/>
      <c r="AT11" s="107"/>
    </row>
    <row r="12" spans="1:46" s="101" customFormat="1" x14ac:dyDescent="0.2">
      <c r="A12" s="94">
        <v>81</v>
      </c>
      <c r="B12" s="119" t="str">
        <f t="shared" si="0"/>
        <v>81</v>
      </c>
      <c r="C12" s="119" t="str">
        <f t="shared" si="1"/>
        <v>81</v>
      </c>
      <c r="D12" s="99" t="s">
        <v>46</v>
      </c>
      <c r="E12" s="100" t="s">
        <v>47</v>
      </c>
      <c r="F12" s="111"/>
      <c r="G12" s="108">
        <v>14650</v>
      </c>
      <c r="H12" s="105">
        <v>10888</v>
      </c>
      <c r="I12" s="112">
        <v>0.25679180887372016</v>
      </c>
      <c r="J12" s="102">
        <v>3762</v>
      </c>
      <c r="K12" s="102" t="s">
        <v>29</v>
      </c>
      <c r="L12" s="102"/>
      <c r="M12" s="110"/>
      <c r="N12" s="104"/>
      <c r="O12" s="102"/>
      <c r="P12" s="105"/>
      <c r="Q12" s="102"/>
      <c r="R12" s="102"/>
      <c r="S12" s="102"/>
      <c r="T12" s="102" t="s">
        <v>29</v>
      </c>
      <c r="U12" s="113"/>
      <c r="V12" s="114"/>
      <c r="W12" s="109"/>
      <c r="X12" s="109"/>
      <c r="Y12" s="109"/>
      <c r="Z12" s="109"/>
      <c r="AA12" s="115"/>
      <c r="AB12" s="115" t="s">
        <v>68</v>
      </c>
      <c r="AC12" s="115" t="s">
        <v>68</v>
      </c>
      <c r="AD12" s="109"/>
      <c r="AE12" s="116"/>
      <c r="AF12" s="103"/>
      <c r="AG12" s="106"/>
      <c r="AH12" s="106"/>
      <c r="AI12" s="106"/>
      <c r="AJ12" s="106" t="s">
        <v>68</v>
      </c>
      <c r="AK12" s="106"/>
      <c r="AL12" s="106"/>
      <c r="AM12" s="106"/>
      <c r="AN12" s="106"/>
      <c r="AO12" s="106"/>
      <c r="AP12" s="106"/>
      <c r="AQ12" s="106"/>
      <c r="AR12" s="106"/>
      <c r="AS12" s="106"/>
      <c r="AT12" s="107"/>
    </row>
    <row r="13" spans="1:46" s="101" customFormat="1" x14ac:dyDescent="0.2">
      <c r="A13" s="94">
        <v>111</v>
      </c>
      <c r="B13" s="119" t="str">
        <f t="shared" si="0"/>
        <v>111</v>
      </c>
      <c r="C13" s="119" t="str">
        <f t="shared" si="1"/>
        <v>111</v>
      </c>
      <c r="D13" s="99" t="s">
        <v>46</v>
      </c>
      <c r="E13" s="100" t="s">
        <v>47</v>
      </c>
      <c r="F13" s="111"/>
      <c r="G13" s="108">
        <v>10690</v>
      </c>
      <c r="H13" s="105">
        <v>8800</v>
      </c>
      <c r="I13" s="112">
        <v>0.17680074836295603</v>
      </c>
      <c r="J13" s="102">
        <v>1890</v>
      </c>
      <c r="K13" s="102" t="s">
        <v>29</v>
      </c>
      <c r="L13" s="102"/>
      <c r="M13" s="110"/>
      <c r="N13" s="104"/>
      <c r="O13" s="102"/>
      <c r="P13" s="105"/>
      <c r="Q13" s="102"/>
      <c r="R13" s="102"/>
      <c r="S13" s="102"/>
      <c r="T13" s="102" t="s">
        <v>29</v>
      </c>
      <c r="U13" s="113" t="s">
        <v>29</v>
      </c>
      <c r="V13" s="114" t="s">
        <v>68</v>
      </c>
      <c r="W13" s="109"/>
      <c r="X13" s="109"/>
      <c r="Y13" s="109"/>
      <c r="Z13" s="109"/>
      <c r="AA13" s="115"/>
      <c r="AB13" s="115"/>
      <c r="AC13" s="115"/>
      <c r="AD13" s="109"/>
      <c r="AE13" s="116"/>
      <c r="AF13" s="103" t="s">
        <v>68</v>
      </c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7"/>
    </row>
    <row r="14" spans="1:46" s="7" customFormat="1" ht="12.75" customHeight="1" x14ac:dyDescent="0.2">
      <c r="A14" s="38">
        <f>IF(SUM(A10:A13)&gt;0,1000,"")</f>
        <v>1000</v>
      </c>
      <c r="B14" s="38"/>
      <c r="C14" s="38"/>
      <c r="D14" s="45" t="s">
        <v>46</v>
      </c>
      <c r="E14" s="45" t="s">
        <v>47</v>
      </c>
      <c r="F14" s="26"/>
      <c r="G14" s="51">
        <v>12110.5</v>
      </c>
      <c r="H14" s="51">
        <v>9226</v>
      </c>
      <c r="I14" s="50">
        <v>0.23329730481504141</v>
      </c>
      <c r="J14" s="51">
        <v>2850.6666666666665</v>
      </c>
      <c r="K14" s="51" t="s">
        <v>29</v>
      </c>
      <c r="L14" s="51"/>
      <c r="M14" s="51" t="s">
        <v>29</v>
      </c>
      <c r="N14" s="52" t="s">
        <v>29</v>
      </c>
      <c r="O14" s="51">
        <v>1.0000000000000001E-5</v>
      </c>
      <c r="P14" s="51">
        <v>105.91</v>
      </c>
      <c r="Q14" s="51">
        <v>36</v>
      </c>
      <c r="R14" s="51">
        <v>10000</v>
      </c>
      <c r="S14" s="51" t="s">
        <v>29</v>
      </c>
      <c r="T14" s="51" t="s">
        <v>29</v>
      </c>
      <c r="U14" s="39" t="s">
        <v>29</v>
      </c>
      <c r="V14" s="40"/>
      <c r="W14" s="40"/>
      <c r="X14" s="40"/>
      <c r="Y14" s="39"/>
      <c r="Z14" s="39"/>
      <c r="AA14" s="39"/>
      <c r="AB14" s="40"/>
      <c r="AC14" s="31"/>
      <c r="AD14" s="31"/>
      <c r="AE14" s="31"/>
      <c r="AF14" s="41" t="s">
        <v>68</v>
      </c>
      <c r="AG14" s="42" t="s">
        <v>29</v>
      </c>
      <c r="AH14" s="42" t="s">
        <v>29</v>
      </c>
      <c r="AI14" s="42" t="s">
        <v>29</v>
      </c>
      <c r="AJ14" s="42" t="s">
        <v>68</v>
      </c>
      <c r="AK14" s="42" t="s">
        <v>29</v>
      </c>
      <c r="AL14" s="42" t="s">
        <v>29</v>
      </c>
      <c r="AM14" s="42" t="s">
        <v>68</v>
      </c>
      <c r="AN14" s="42" t="s">
        <v>29</v>
      </c>
      <c r="AO14" s="42" t="s">
        <v>29</v>
      </c>
      <c r="AP14" s="42" t="s">
        <v>29</v>
      </c>
      <c r="AQ14" s="42" t="s">
        <v>29</v>
      </c>
      <c r="AR14" s="42" t="s">
        <v>29</v>
      </c>
      <c r="AS14" s="42" t="s">
        <v>29</v>
      </c>
      <c r="AT14" s="43" t="s">
        <v>29</v>
      </c>
    </row>
    <row r="15" spans="1:46" s="7" customFormat="1" ht="12.75" customHeight="1" x14ac:dyDescent="0.2">
      <c r="A15" s="38">
        <f>IF(SUM(A10:A13)&gt;0,2000,"")</f>
        <v>2000</v>
      </c>
      <c r="B15" s="38"/>
      <c r="C15" s="38"/>
      <c r="D15" s="27"/>
      <c r="E15" s="101"/>
      <c r="F15" s="21"/>
      <c r="G15" s="31" t="s">
        <v>29</v>
      </c>
      <c r="H15" s="31"/>
      <c r="I15" s="35" t="s">
        <v>29</v>
      </c>
      <c r="J15" s="31" t="s">
        <v>29</v>
      </c>
      <c r="K15" s="31" t="s">
        <v>29</v>
      </c>
      <c r="L15" s="31"/>
      <c r="M15" s="101"/>
      <c r="N15" s="101"/>
      <c r="O15" s="101"/>
      <c r="P15" s="101"/>
      <c r="Q15" s="101"/>
      <c r="R15" s="101"/>
      <c r="S15" s="101"/>
      <c r="T15" s="101" t="s">
        <v>29</v>
      </c>
      <c r="U15" s="29" t="s">
        <v>29</v>
      </c>
      <c r="V15" s="30"/>
      <c r="W15" s="30"/>
      <c r="X15" s="30"/>
      <c r="Y15" s="29"/>
      <c r="Z15" s="29"/>
      <c r="AA15" s="29"/>
      <c r="AB15" s="30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</row>
    <row r="16" spans="1:46" s="7" customFormat="1" ht="12.75" customHeight="1" x14ac:dyDescent="0.2">
      <c r="A16" s="38">
        <f>IF(SUM(A10:A13)&gt;0,2001,"")</f>
        <v>2001</v>
      </c>
      <c r="B16" s="38"/>
      <c r="C16" s="38"/>
      <c r="D16" s="27"/>
      <c r="E16" s="101"/>
      <c r="F16" s="36"/>
      <c r="G16" s="35" t="s">
        <v>29</v>
      </c>
      <c r="H16" s="29"/>
      <c r="I16" s="35" t="s">
        <v>29</v>
      </c>
      <c r="J16" s="44" t="s">
        <v>29</v>
      </c>
      <c r="K16" s="28" t="s">
        <v>29</v>
      </c>
      <c r="L16" s="28"/>
      <c r="M16" s="20"/>
      <c r="N16" s="20"/>
      <c r="O16" s="20"/>
      <c r="P16" s="29"/>
      <c r="Q16" s="29"/>
      <c r="R16" s="29"/>
      <c r="S16" s="35"/>
      <c r="T16" s="29" t="s">
        <v>29</v>
      </c>
      <c r="U16" s="29" t="s">
        <v>29</v>
      </c>
      <c r="V16" s="30"/>
      <c r="W16" s="30"/>
      <c r="X16" s="30"/>
      <c r="Y16" s="29"/>
      <c r="Z16" s="29"/>
      <c r="AA16" s="29"/>
      <c r="AB16" s="30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</row>
    <row r="17" spans="1:46" s="3" customFormat="1" x14ac:dyDescent="0.2">
      <c r="A17" s="94">
        <v>11</v>
      </c>
      <c r="B17" s="119" t="str">
        <f t="shared" ref="B17:B23" si="2">HYPERLINK("Haendler\"&amp;A17&amp;".jpg",""&amp;A17)</f>
        <v>11</v>
      </c>
      <c r="C17" s="119" t="str">
        <f t="shared" ref="C17:C23" si="3">HYPERLINK("http://www.diekommunikationsfabrik.de\2017\12_Dezember_2\Haendler\"&amp;B17&amp;".jpg",""&amp;B17)</f>
        <v>11</v>
      </c>
      <c r="D17" s="99" t="s">
        <v>45</v>
      </c>
      <c r="E17" s="100" t="s">
        <v>58</v>
      </c>
      <c r="F17" s="111" t="s">
        <v>70</v>
      </c>
      <c r="G17" s="108">
        <v>11990</v>
      </c>
      <c r="H17" s="105">
        <v>9290</v>
      </c>
      <c r="I17" s="112">
        <v>5.8381984987489574E-2</v>
      </c>
      <c r="J17" s="102">
        <v>2700</v>
      </c>
      <c r="K17" s="102">
        <v>2000</v>
      </c>
      <c r="L17" s="102"/>
      <c r="M17" s="110"/>
      <c r="N17" s="104"/>
      <c r="O17" s="102"/>
      <c r="P17" s="105"/>
      <c r="Q17" s="102"/>
      <c r="R17" s="102"/>
      <c r="S17" s="102"/>
      <c r="T17" s="102" t="s">
        <v>29</v>
      </c>
      <c r="U17" s="113"/>
      <c r="V17" s="114"/>
      <c r="W17" s="109"/>
      <c r="X17" s="109"/>
      <c r="Y17" s="109"/>
      <c r="Z17" s="109"/>
      <c r="AA17" s="115"/>
      <c r="AB17" s="115"/>
      <c r="AC17" s="115"/>
      <c r="AD17" s="109"/>
      <c r="AE17" s="116" t="s">
        <v>68</v>
      </c>
      <c r="AF17" s="103"/>
      <c r="AG17" s="106"/>
      <c r="AH17" s="106"/>
      <c r="AI17" s="106"/>
      <c r="AJ17" s="106"/>
      <c r="AK17" s="106" t="s">
        <v>68</v>
      </c>
      <c r="AL17" s="106"/>
      <c r="AM17" s="106"/>
      <c r="AN17" s="106"/>
      <c r="AO17" s="106"/>
      <c r="AP17" s="106"/>
      <c r="AQ17" s="106"/>
      <c r="AR17" s="106"/>
      <c r="AS17" s="106"/>
      <c r="AT17" s="107"/>
    </row>
    <row r="18" spans="1:46" s="101" customFormat="1" x14ac:dyDescent="0.2">
      <c r="A18" s="94">
        <v>35</v>
      </c>
      <c r="B18" s="119" t="str">
        <f t="shared" si="2"/>
        <v>35</v>
      </c>
      <c r="C18" s="119" t="str">
        <f t="shared" si="3"/>
        <v>35</v>
      </c>
      <c r="D18" s="99" t="s">
        <v>45</v>
      </c>
      <c r="E18" s="100" t="s">
        <v>58</v>
      </c>
      <c r="F18" s="111" t="s">
        <v>70</v>
      </c>
      <c r="G18" s="108">
        <v>11990</v>
      </c>
      <c r="H18" s="105">
        <v>8990</v>
      </c>
      <c r="I18" s="112">
        <v>8.3402835696413671E-2</v>
      </c>
      <c r="J18" s="102">
        <v>3000</v>
      </c>
      <c r="K18" s="102">
        <v>2000</v>
      </c>
      <c r="L18" s="102"/>
      <c r="M18" s="110"/>
      <c r="N18" s="104"/>
      <c r="O18" s="102"/>
      <c r="P18" s="105"/>
      <c r="Q18" s="102"/>
      <c r="R18" s="102"/>
      <c r="S18" s="102"/>
      <c r="T18" s="102" t="s">
        <v>29</v>
      </c>
      <c r="U18" s="113"/>
      <c r="V18" s="114"/>
      <c r="W18" s="109"/>
      <c r="X18" s="109"/>
      <c r="Y18" s="109"/>
      <c r="Z18" s="109"/>
      <c r="AA18" s="115"/>
      <c r="AB18" s="115" t="s">
        <v>68</v>
      </c>
      <c r="AC18" s="115" t="s">
        <v>68</v>
      </c>
      <c r="AD18" s="109"/>
      <c r="AE18" s="116"/>
      <c r="AF18" s="103"/>
      <c r="AG18" s="106"/>
      <c r="AH18" s="106" t="s">
        <v>68</v>
      </c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7"/>
    </row>
    <row r="19" spans="1:46" s="98" customFormat="1" x14ac:dyDescent="0.2">
      <c r="A19" s="94">
        <v>46</v>
      </c>
      <c r="B19" s="119" t="str">
        <f t="shared" si="2"/>
        <v>46</v>
      </c>
      <c r="C19" s="119" t="str">
        <f t="shared" si="3"/>
        <v>46</v>
      </c>
      <c r="D19" s="99" t="s">
        <v>45</v>
      </c>
      <c r="E19" s="100" t="s">
        <v>58</v>
      </c>
      <c r="F19" s="111" t="s">
        <v>70</v>
      </c>
      <c r="G19" s="108">
        <v>11990</v>
      </c>
      <c r="H19" s="105">
        <v>8985</v>
      </c>
      <c r="I19" s="112">
        <v>8.3819849874895741E-2</v>
      </c>
      <c r="J19" s="102">
        <v>3005</v>
      </c>
      <c r="K19" s="102">
        <v>2000</v>
      </c>
      <c r="L19" s="102"/>
      <c r="M19" s="110"/>
      <c r="N19" s="104"/>
      <c r="O19" s="102"/>
      <c r="P19" s="105"/>
      <c r="Q19" s="102"/>
      <c r="R19" s="102"/>
      <c r="S19" s="102"/>
      <c r="T19" s="102" t="s">
        <v>29</v>
      </c>
      <c r="U19" s="113"/>
      <c r="V19" s="114"/>
      <c r="W19" s="109"/>
      <c r="X19" s="109"/>
      <c r="Y19" s="109"/>
      <c r="Z19" s="109"/>
      <c r="AA19" s="115"/>
      <c r="AB19" s="115"/>
      <c r="AC19" s="115"/>
      <c r="AD19" s="109"/>
      <c r="AE19" s="116"/>
      <c r="AF19" s="103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 t="s">
        <v>68</v>
      </c>
      <c r="AR19" s="106"/>
      <c r="AS19" s="106"/>
      <c r="AT19" s="107"/>
    </row>
    <row r="20" spans="1:46" s="98" customFormat="1" x14ac:dyDescent="0.2">
      <c r="A20" s="94">
        <v>61</v>
      </c>
      <c r="B20" s="119" t="str">
        <f t="shared" si="2"/>
        <v>61</v>
      </c>
      <c r="C20" s="119" t="str">
        <f t="shared" si="3"/>
        <v>61</v>
      </c>
      <c r="D20" s="99" t="s">
        <v>45</v>
      </c>
      <c r="E20" s="100" t="s">
        <v>58</v>
      </c>
      <c r="F20" s="111" t="s">
        <v>70</v>
      </c>
      <c r="G20" s="108">
        <v>11990</v>
      </c>
      <c r="H20" s="105">
        <v>8985</v>
      </c>
      <c r="I20" s="112">
        <v>8.3819849874895741E-2</v>
      </c>
      <c r="J20" s="102">
        <v>3005</v>
      </c>
      <c r="K20" s="102">
        <v>2000</v>
      </c>
      <c r="L20" s="102"/>
      <c r="M20" s="110"/>
      <c r="N20" s="104"/>
      <c r="O20" s="102"/>
      <c r="P20" s="105"/>
      <c r="Q20" s="102"/>
      <c r="R20" s="102"/>
      <c r="S20" s="102"/>
      <c r="T20" s="102" t="s">
        <v>29</v>
      </c>
      <c r="U20" s="113"/>
      <c r="V20" s="114"/>
      <c r="W20" s="109"/>
      <c r="X20" s="109"/>
      <c r="Y20" s="109"/>
      <c r="Z20" s="109"/>
      <c r="AA20" s="115"/>
      <c r="AB20" s="115"/>
      <c r="AC20" s="115"/>
      <c r="AD20" s="109"/>
      <c r="AE20" s="116" t="s">
        <v>68</v>
      </c>
      <c r="AF20" s="103"/>
      <c r="AG20" s="106"/>
      <c r="AH20" s="106"/>
      <c r="AI20" s="106"/>
      <c r="AJ20" s="106" t="s">
        <v>68</v>
      </c>
      <c r="AK20" s="106"/>
      <c r="AL20" s="106"/>
      <c r="AM20" s="106"/>
      <c r="AN20" s="106"/>
      <c r="AO20" s="106"/>
      <c r="AP20" s="106"/>
      <c r="AQ20" s="106"/>
      <c r="AR20" s="106"/>
      <c r="AS20" s="106"/>
      <c r="AT20" s="107"/>
    </row>
    <row r="21" spans="1:46" s="98" customFormat="1" x14ac:dyDescent="0.2">
      <c r="A21" s="94">
        <v>85</v>
      </c>
      <c r="B21" s="119" t="str">
        <f t="shared" si="2"/>
        <v>85</v>
      </c>
      <c r="C21" s="119" t="str">
        <f t="shared" si="3"/>
        <v>85</v>
      </c>
      <c r="D21" s="99" t="s">
        <v>45</v>
      </c>
      <c r="E21" s="100" t="s">
        <v>58</v>
      </c>
      <c r="F21" s="111" t="s">
        <v>70</v>
      </c>
      <c r="G21" s="108">
        <v>11990</v>
      </c>
      <c r="H21" s="105">
        <v>8990</v>
      </c>
      <c r="I21" s="112">
        <v>8.3402835696413671E-2</v>
      </c>
      <c r="J21" s="102">
        <v>3000</v>
      </c>
      <c r="K21" s="102">
        <v>2000</v>
      </c>
      <c r="L21" s="102"/>
      <c r="M21" s="110"/>
      <c r="N21" s="104"/>
      <c r="O21" s="102"/>
      <c r="P21" s="105"/>
      <c r="Q21" s="102"/>
      <c r="R21" s="102"/>
      <c r="S21" s="102"/>
      <c r="T21" s="102" t="s">
        <v>29</v>
      </c>
      <c r="U21" s="113"/>
      <c r="V21" s="114"/>
      <c r="W21" s="109"/>
      <c r="X21" s="109"/>
      <c r="Y21" s="109"/>
      <c r="Z21" s="109"/>
      <c r="AA21" s="115"/>
      <c r="AB21" s="115"/>
      <c r="AC21" s="115"/>
      <c r="AD21" s="109"/>
      <c r="AE21" s="116"/>
      <c r="AF21" s="103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 t="s">
        <v>68</v>
      </c>
      <c r="AR21" s="106"/>
      <c r="AS21" s="106"/>
      <c r="AT21" s="107"/>
    </row>
    <row r="22" spans="1:46" s="98" customFormat="1" x14ac:dyDescent="0.2">
      <c r="A22" s="94">
        <v>88</v>
      </c>
      <c r="B22" s="119" t="str">
        <f t="shared" si="2"/>
        <v>88</v>
      </c>
      <c r="C22" s="119" t="str">
        <f t="shared" si="3"/>
        <v>88</v>
      </c>
      <c r="D22" s="99" t="s">
        <v>45</v>
      </c>
      <c r="E22" s="100" t="s">
        <v>58</v>
      </c>
      <c r="F22" s="111"/>
      <c r="G22" s="108">
        <v>10690</v>
      </c>
      <c r="H22" s="105">
        <v>7990</v>
      </c>
      <c r="I22" s="112">
        <v>6.5481758652946684E-2</v>
      </c>
      <c r="J22" s="102">
        <v>2700</v>
      </c>
      <c r="K22" s="102">
        <v>2000</v>
      </c>
      <c r="L22" s="102"/>
      <c r="M22" s="110"/>
      <c r="N22" s="104"/>
      <c r="O22" s="102"/>
      <c r="P22" s="105"/>
      <c r="Q22" s="102"/>
      <c r="R22" s="102"/>
      <c r="S22" s="102"/>
      <c r="T22" s="102" t="s">
        <v>29</v>
      </c>
      <c r="U22" s="113" t="s">
        <v>29</v>
      </c>
      <c r="V22" s="114"/>
      <c r="W22" s="109"/>
      <c r="X22" s="109"/>
      <c r="Y22" s="109"/>
      <c r="Z22" s="109"/>
      <c r="AA22" s="115"/>
      <c r="AB22" s="115"/>
      <c r="AC22" s="115"/>
      <c r="AD22" s="109"/>
      <c r="AE22" s="116"/>
      <c r="AF22" s="103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 t="s">
        <v>68</v>
      </c>
      <c r="AS22" s="106"/>
      <c r="AT22" s="107"/>
    </row>
    <row r="23" spans="1:46" s="101" customFormat="1" x14ac:dyDescent="0.2">
      <c r="A23" s="94">
        <v>203</v>
      </c>
      <c r="B23" s="119" t="str">
        <f t="shared" si="2"/>
        <v>203</v>
      </c>
      <c r="C23" s="119" t="str">
        <f t="shared" si="3"/>
        <v>203</v>
      </c>
      <c r="D23" s="99" t="s">
        <v>45</v>
      </c>
      <c r="E23" s="100" t="s">
        <v>58</v>
      </c>
      <c r="F23" s="111" t="s">
        <v>70</v>
      </c>
      <c r="G23" s="108">
        <v>11990</v>
      </c>
      <c r="H23" s="105">
        <v>8990</v>
      </c>
      <c r="I23" s="112">
        <v>8.3402835696413671E-2</v>
      </c>
      <c r="J23" s="102">
        <v>3000</v>
      </c>
      <c r="K23" s="102">
        <v>2000</v>
      </c>
      <c r="L23" s="102"/>
      <c r="M23" s="110"/>
      <c r="N23" s="104"/>
      <c r="O23" s="102"/>
      <c r="P23" s="105"/>
      <c r="Q23" s="102"/>
      <c r="R23" s="102"/>
      <c r="S23" s="102"/>
      <c r="T23" s="102" t="s">
        <v>29</v>
      </c>
      <c r="U23" s="113" t="s">
        <v>29</v>
      </c>
      <c r="V23" s="114"/>
      <c r="W23" s="109"/>
      <c r="X23" s="109"/>
      <c r="Y23" s="109"/>
      <c r="Z23" s="109"/>
      <c r="AA23" s="115"/>
      <c r="AB23" s="115" t="s">
        <v>68</v>
      </c>
      <c r="AC23" s="115" t="s">
        <v>68</v>
      </c>
      <c r="AD23" s="109"/>
      <c r="AE23" s="116"/>
      <c r="AF23" s="103"/>
      <c r="AG23" s="106"/>
      <c r="AH23" s="106"/>
      <c r="AI23" s="106"/>
      <c r="AJ23" s="106"/>
      <c r="AK23" s="106"/>
      <c r="AL23" s="106"/>
      <c r="AM23" s="106"/>
      <c r="AN23" s="106"/>
      <c r="AO23" s="106" t="s">
        <v>68</v>
      </c>
      <c r="AP23" s="106"/>
      <c r="AQ23" s="106"/>
      <c r="AR23" s="106"/>
      <c r="AS23" s="106"/>
      <c r="AT23" s="107"/>
    </row>
    <row r="24" spans="1:46" s="7" customFormat="1" ht="12.75" customHeight="1" x14ac:dyDescent="0.2">
      <c r="A24" s="38">
        <f>IF(SUM(A17:A23)&gt;0,1000,"")</f>
        <v>1000</v>
      </c>
      <c r="B24" s="38"/>
      <c r="C24" s="38"/>
      <c r="D24" s="45" t="s">
        <v>45</v>
      </c>
      <c r="E24" s="45" t="s">
        <v>58</v>
      </c>
      <c r="F24" s="26"/>
      <c r="G24" s="51">
        <v>11804.285714285714</v>
      </c>
      <c r="H24" s="51">
        <v>8888.5714285714294</v>
      </c>
      <c r="I24" s="50">
        <v>7.7387421497066969E-2</v>
      </c>
      <c r="J24" s="51">
        <v>2915.7142857142858</v>
      </c>
      <c r="K24" s="51">
        <v>2000</v>
      </c>
      <c r="L24" s="51"/>
      <c r="M24" s="51" t="s">
        <v>29</v>
      </c>
      <c r="N24" s="52" t="s">
        <v>29</v>
      </c>
      <c r="O24" s="51" t="s">
        <v>29</v>
      </c>
      <c r="P24" s="51" t="s">
        <v>29</v>
      </c>
      <c r="Q24" s="51" t="s">
        <v>29</v>
      </c>
      <c r="R24" s="51" t="s">
        <v>29</v>
      </c>
      <c r="S24" s="51" t="s">
        <v>29</v>
      </c>
      <c r="T24" s="51" t="s">
        <v>29</v>
      </c>
      <c r="U24" s="39" t="s">
        <v>29</v>
      </c>
      <c r="V24" s="40"/>
      <c r="W24" s="40"/>
      <c r="X24" s="40"/>
      <c r="Y24" s="39"/>
      <c r="Z24" s="39"/>
      <c r="AA24" s="39"/>
      <c r="AB24" s="40"/>
      <c r="AC24" s="31"/>
      <c r="AD24" s="31"/>
      <c r="AE24" s="31"/>
      <c r="AF24" s="41" t="s">
        <v>29</v>
      </c>
      <c r="AG24" s="42" t="s">
        <v>29</v>
      </c>
      <c r="AH24" s="42" t="s">
        <v>68</v>
      </c>
      <c r="AI24" s="42" t="s">
        <v>29</v>
      </c>
      <c r="AJ24" s="42" t="s">
        <v>68</v>
      </c>
      <c r="AK24" s="42" t="s">
        <v>68</v>
      </c>
      <c r="AL24" s="42" t="s">
        <v>29</v>
      </c>
      <c r="AM24" s="42" t="s">
        <v>29</v>
      </c>
      <c r="AN24" s="42" t="s">
        <v>29</v>
      </c>
      <c r="AO24" s="42" t="s">
        <v>68</v>
      </c>
      <c r="AP24" s="42" t="s">
        <v>29</v>
      </c>
      <c r="AQ24" s="42" t="s">
        <v>68</v>
      </c>
      <c r="AR24" s="42" t="s">
        <v>68</v>
      </c>
      <c r="AS24" s="42" t="s">
        <v>29</v>
      </c>
      <c r="AT24" s="43" t="s">
        <v>29</v>
      </c>
    </row>
    <row r="25" spans="1:46" s="7" customFormat="1" ht="12.75" customHeight="1" x14ac:dyDescent="0.2">
      <c r="A25" s="38">
        <f>IF(SUM(A17:A23)&gt;0,2000,"")</f>
        <v>2000</v>
      </c>
      <c r="B25" s="38"/>
      <c r="C25" s="38"/>
      <c r="D25" s="27"/>
      <c r="E25" s="101"/>
      <c r="F25" s="36"/>
      <c r="G25" s="35"/>
      <c r="H25" s="29"/>
      <c r="I25" s="35" t="s">
        <v>29</v>
      </c>
      <c r="J25" s="44" t="s">
        <v>29</v>
      </c>
      <c r="K25" s="28" t="s">
        <v>29</v>
      </c>
      <c r="L25" s="28"/>
      <c r="M25" s="20"/>
      <c r="N25" s="20"/>
      <c r="O25" s="20"/>
      <c r="P25" s="29"/>
      <c r="Q25" s="29"/>
      <c r="R25" s="29"/>
      <c r="S25" s="35"/>
      <c r="T25" s="29"/>
      <c r="U25" s="29"/>
      <c r="V25" s="30"/>
      <c r="W25" s="30"/>
      <c r="X25" s="30"/>
      <c r="Y25" s="29"/>
      <c r="Z25" s="29"/>
      <c r="AA25" s="29"/>
      <c r="AB25" s="30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</row>
    <row r="26" spans="1:46" s="7" customFormat="1" ht="12.75" customHeight="1" x14ac:dyDescent="0.2">
      <c r="A26" s="38">
        <f>IF(SUM(A17:A23)&gt;0,2001,"")</f>
        <v>2001</v>
      </c>
      <c r="B26" s="38"/>
      <c r="C26" s="38"/>
      <c r="D26" s="27"/>
      <c r="E26" s="101"/>
      <c r="F26" s="36"/>
      <c r="G26" s="35"/>
      <c r="H26" s="29"/>
      <c r="I26" s="35" t="s">
        <v>29</v>
      </c>
      <c r="J26" s="44" t="s">
        <v>29</v>
      </c>
      <c r="K26" s="28" t="s">
        <v>29</v>
      </c>
      <c r="L26" s="28"/>
      <c r="M26" s="20"/>
      <c r="N26" s="20"/>
      <c r="O26" s="20"/>
      <c r="P26" s="29"/>
      <c r="Q26" s="29"/>
      <c r="R26" s="29"/>
      <c r="S26" s="35"/>
      <c r="T26" s="29"/>
      <c r="U26" s="29"/>
      <c r="V26" s="30"/>
      <c r="W26" s="30"/>
      <c r="X26" s="30"/>
      <c r="Y26" s="29"/>
      <c r="Z26" s="29"/>
      <c r="AA26" s="29"/>
      <c r="AB26" s="30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</row>
    <row r="27" spans="1:46" s="3" customFormat="1" x14ac:dyDescent="0.2">
      <c r="A27" s="94">
        <v>92</v>
      </c>
      <c r="B27" s="119" t="str">
        <f>HYPERLINK("Haendler\"&amp;A27&amp;".jpg",""&amp;A27)</f>
        <v>92</v>
      </c>
      <c r="C27" s="119" t="str">
        <f>HYPERLINK("http://www.diekommunikationsfabrik.de\2017\12_Dezember_2\Haendler\"&amp;B27&amp;".jpg",""&amp;B27)</f>
        <v>92</v>
      </c>
      <c r="D27" s="99" t="s">
        <v>51</v>
      </c>
      <c r="E27" s="100" t="s">
        <v>57</v>
      </c>
      <c r="F27" s="111"/>
      <c r="G27" s="108">
        <v>14630</v>
      </c>
      <c r="H27" s="105"/>
      <c r="I27" s="112" t="s">
        <v>29</v>
      </c>
      <c r="J27" s="102" t="s">
        <v>29</v>
      </c>
      <c r="K27" s="102" t="s">
        <v>29</v>
      </c>
      <c r="L27" s="102"/>
      <c r="M27" s="110" t="s">
        <v>66</v>
      </c>
      <c r="N27" s="104"/>
      <c r="O27" s="102">
        <v>642</v>
      </c>
      <c r="P27" s="105">
        <v>139</v>
      </c>
      <c r="Q27" s="102">
        <v>36</v>
      </c>
      <c r="R27" s="102">
        <v>10000</v>
      </c>
      <c r="S27" s="102"/>
      <c r="T27" s="102" t="s">
        <v>29</v>
      </c>
      <c r="U27" s="113">
        <v>0.59771998574991092</v>
      </c>
      <c r="V27" s="114"/>
      <c r="W27" s="109"/>
      <c r="X27" s="109"/>
      <c r="Y27" s="109" t="s">
        <v>68</v>
      </c>
      <c r="Z27" s="109"/>
      <c r="AA27" s="115"/>
      <c r="AB27" s="115"/>
      <c r="AC27" s="115"/>
      <c r="AD27" s="109"/>
      <c r="AE27" s="116"/>
      <c r="AF27" s="103"/>
      <c r="AG27" s="106"/>
      <c r="AH27" s="106"/>
      <c r="AI27" s="106"/>
      <c r="AJ27" s="106" t="s">
        <v>68</v>
      </c>
      <c r="AK27" s="106"/>
      <c r="AL27" s="106"/>
      <c r="AM27" s="106"/>
      <c r="AN27" s="106"/>
      <c r="AO27" s="106"/>
      <c r="AP27" s="106"/>
      <c r="AQ27" s="106"/>
      <c r="AR27" s="106"/>
      <c r="AS27" s="106"/>
      <c r="AT27" s="107"/>
    </row>
    <row r="28" spans="1:46" s="101" customFormat="1" ht="12.75" customHeight="1" x14ac:dyDescent="0.2">
      <c r="A28" s="38">
        <f>IF(SUM(A27:A27)&gt;0,1000,"")</f>
        <v>1000</v>
      </c>
      <c r="B28" s="38"/>
      <c r="C28" s="38"/>
      <c r="D28" s="45" t="s">
        <v>51</v>
      </c>
      <c r="E28" s="45" t="s">
        <v>57</v>
      </c>
      <c r="F28" s="26"/>
      <c r="G28" s="51">
        <v>14630</v>
      </c>
      <c r="H28" s="51" t="s">
        <v>29</v>
      </c>
      <c r="I28" s="50" t="s">
        <v>29</v>
      </c>
      <c r="J28" s="51" t="s">
        <v>29</v>
      </c>
      <c r="K28" s="51" t="s">
        <v>29</v>
      </c>
      <c r="L28" s="51"/>
      <c r="M28" s="51" t="s">
        <v>29</v>
      </c>
      <c r="N28" s="52" t="s">
        <v>29</v>
      </c>
      <c r="O28" s="51">
        <v>642</v>
      </c>
      <c r="P28" s="51">
        <v>139</v>
      </c>
      <c r="Q28" s="51">
        <v>36</v>
      </c>
      <c r="R28" s="51">
        <v>10000</v>
      </c>
      <c r="S28" s="51" t="s">
        <v>29</v>
      </c>
      <c r="T28" s="51" t="s">
        <v>29</v>
      </c>
      <c r="U28" s="39" t="s">
        <v>29</v>
      </c>
      <c r="V28" s="40"/>
      <c r="W28" s="40"/>
      <c r="X28" s="40"/>
      <c r="Y28" s="39"/>
      <c r="Z28" s="39"/>
      <c r="AA28" s="39"/>
      <c r="AB28" s="40"/>
      <c r="AC28" s="31"/>
      <c r="AD28" s="31"/>
      <c r="AE28" s="31"/>
      <c r="AF28" s="41" t="s">
        <v>29</v>
      </c>
      <c r="AG28" s="42" t="s">
        <v>29</v>
      </c>
      <c r="AH28" s="42" t="s">
        <v>29</v>
      </c>
      <c r="AI28" s="42" t="s">
        <v>29</v>
      </c>
      <c r="AJ28" s="42" t="s">
        <v>68</v>
      </c>
      <c r="AK28" s="42" t="s">
        <v>29</v>
      </c>
      <c r="AL28" s="42" t="s">
        <v>29</v>
      </c>
      <c r="AM28" s="42" t="s">
        <v>29</v>
      </c>
      <c r="AN28" s="42" t="s">
        <v>29</v>
      </c>
      <c r="AO28" s="42" t="s">
        <v>29</v>
      </c>
      <c r="AP28" s="42" t="s">
        <v>29</v>
      </c>
      <c r="AQ28" s="42" t="s">
        <v>29</v>
      </c>
      <c r="AR28" s="42" t="s">
        <v>29</v>
      </c>
      <c r="AS28" s="42" t="s">
        <v>29</v>
      </c>
      <c r="AT28" s="43" t="s">
        <v>29</v>
      </c>
    </row>
    <row r="29" spans="1:46" s="101" customFormat="1" ht="12.75" customHeight="1" x14ac:dyDescent="0.2">
      <c r="A29" s="38"/>
      <c r="B29" s="38"/>
      <c r="C29" s="38"/>
      <c r="D29" s="27"/>
      <c r="F29" s="36"/>
      <c r="G29" s="35"/>
      <c r="H29" s="29"/>
      <c r="I29" s="35"/>
      <c r="J29" s="44"/>
      <c r="K29" s="28"/>
      <c r="L29" s="28"/>
      <c r="M29" s="20"/>
      <c r="N29" s="20"/>
      <c r="O29" s="20"/>
      <c r="P29" s="29"/>
      <c r="Q29" s="29"/>
      <c r="R29" s="29"/>
      <c r="S29" s="35"/>
      <c r="T29" s="29"/>
      <c r="U29" s="29"/>
      <c r="V29" s="30"/>
      <c r="W29" s="30"/>
      <c r="X29" s="30"/>
      <c r="Y29" s="29"/>
      <c r="Z29" s="29"/>
      <c r="AA29" s="29"/>
      <c r="AB29" s="30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</row>
    <row r="30" spans="1:46" s="101" customFormat="1" ht="12.75" customHeight="1" x14ac:dyDescent="0.2">
      <c r="A30" s="38"/>
      <c r="B30" s="38"/>
      <c r="C30" s="38"/>
      <c r="D30" s="27"/>
      <c r="F30" s="36"/>
      <c r="G30" s="35"/>
      <c r="H30" s="29"/>
      <c r="I30" s="35"/>
      <c r="J30" s="44"/>
      <c r="K30" s="28"/>
      <c r="L30" s="28"/>
      <c r="M30" s="20"/>
      <c r="N30" s="20"/>
      <c r="O30" s="20"/>
      <c r="P30" s="29"/>
      <c r="Q30" s="29"/>
      <c r="R30" s="29"/>
      <c r="S30" s="35"/>
      <c r="T30" s="29"/>
      <c r="U30" s="29"/>
      <c r="V30" s="30"/>
      <c r="W30" s="30"/>
      <c r="X30" s="30"/>
      <c r="Y30" s="29"/>
      <c r="Z30" s="29"/>
      <c r="AA30" s="29"/>
      <c r="AB30" s="30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</row>
    <row r="31" spans="1:46" s="3" customFormat="1" x14ac:dyDescent="0.2">
      <c r="A31" s="94">
        <v>90</v>
      </c>
      <c r="B31" s="119" t="str">
        <f>HYPERLINK("Haendler\"&amp;A31&amp;".jpg",""&amp;A31)</f>
        <v>90</v>
      </c>
      <c r="C31" s="119" t="str">
        <f>HYPERLINK("http://www.diekommunikationsfabrik.de\2017\12_Dezember_2\Haendler\"&amp;B31&amp;".jpg",""&amp;B31)</f>
        <v>90</v>
      </c>
      <c r="D31" s="99" t="s">
        <v>51</v>
      </c>
      <c r="E31" s="100" t="s">
        <v>63</v>
      </c>
      <c r="F31" s="111"/>
      <c r="G31" s="108">
        <v>11310</v>
      </c>
      <c r="H31" s="105"/>
      <c r="I31" s="112" t="s">
        <v>29</v>
      </c>
      <c r="J31" s="102"/>
      <c r="K31" s="102" t="s">
        <v>29</v>
      </c>
      <c r="L31" s="102"/>
      <c r="M31" s="110" t="s">
        <v>66</v>
      </c>
      <c r="N31" s="104"/>
      <c r="O31" s="102">
        <v>990</v>
      </c>
      <c r="P31" s="105">
        <v>79</v>
      </c>
      <c r="Q31" s="102">
        <v>36</v>
      </c>
      <c r="R31" s="102">
        <v>5000</v>
      </c>
      <c r="S31" s="102"/>
      <c r="T31" s="102" t="s">
        <v>29</v>
      </c>
      <c r="U31" s="113">
        <v>0.63864278982092371</v>
      </c>
      <c r="V31" s="114" t="s">
        <v>68</v>
      </c>
      <c r="W31" s="109"/>
      <c r="X31" s="109"/>
      <c r="Y31" s="109"/>
      <c r="Z31" s="109"/>
      <c r="AA31" s="115"/>
      <c r="AB31" s="115" t="s">
        <v>68</v>
      </c>
      <c r="AC31" s="115" t="s">
        <v>68</v>
      </c>
      <c r="AD31" s="109" t="s">
        <v>74</v>
      </c>
      <c r="AE31" s="116"/>
      <c r="AF31" s="103"/>
      <c r="AG31" s="106"/>
      <c r="AH31" s="106"/>
      <c r="AI31" s="106"/>
      <c r="AJ31" s="106" t="s">
        <v>68</v>
      </c>
      <c r="AK31" s="106"/>
      <c r="AL31" s="106"/>
      <c r="AM31" s="106"/>
      <c r="AN31" s="106"/>
      <c r="AO31" s="106"/>
      <c r="AP31" s="106"/>
      <c r="AQ31" s="106"/>
      <c r="AR31" s="106"/>
      <c r="AS31" s="106"/>
      <c r="AT31" s="107"/>
    </row>
    <row r="32" spans="1:46" s="7" customFormat="1" ht="12.75" customHeight="1" x14ac:dyDescent="0.2">
      <c r="A32" s="38">
        <f>IF(SUM(A31:A31)&gt;0,1000,"")</f>
        <v>1000</v>
      </c>
      <c r="B32" s="38"/>
      <c r="C32" s="38"/>
      <c r="D32" s="45" t="s">
        <v>51</v>
      </c>
      <c r="E32" s="45" t="s">
        <v>63</v>
      </c>
      <c r="F32" s="26"/>
      <c r="G32" s="51">
        <v>11310</v>
      </c>
      <c r="H32" s="51" t="s">
        <v>29</v>
      </c>
      <c r="I32" s="50" t="s">
        <v>29</v>
      </c>
      <c r="J32" s="51" t="s">
        <v>29</v>
      </c>
      <c r="K32" s="51" t="s">
        <v>29</v>
      </c>
      <c r="L32" s="51"/>
      <c r="M32" s="51" t="s">
        <v>29</v>
      </c>
      <c r="N32" s="52" t="s">
        <v>29</v>
      </c>
      <c r="O32" s="51">
        <v>990</v>
      </c>
      <c r="P32" s="51">
        <v>79</v>
      </c>
      <c r="Q32" s="51">
        <v>36</v>
      </c>
      <c r="R32" s="51">
        <v>5000</v>
      </c>
      <c r="S32" s="51" t="s">
        <v>29</v>
      </c>
      <c r="T32" s="51" t="s">
        <v>29</v>
      </c>
      <c r="U32" s="39" t="s">
        <v>29</v>
      </c>
      <c r="V32" s="40"/>
      <c r="W32" s="40"/>
      <c r="X32" s="40"/>
      <c r="Y32" s="39"/>
      <c r="Z32" s="39"/>
      <c r="AA32" s="39"/>
      <c r="AB32" s="40"/>
      <c r="AC32" s="31"/>
      <c r="AD32" s="31"/>
      <c r="AE32" s="31"/>
      <c r="AF32" s="41" t="s">
        <v>29</v>
      </c>
      <c r="AG32" s="42" t="s">
        <v>29</v>
      </c>
      <c r="AH32" s="42" t="s">
        <v>29</v>
      </c>
      <c r="AI32" s="42" t="s">
        <v>29</v>
      </c>
      <c r="AJ32" s="42" t="s">
        <v>68</v>
      </c>
      <c r="AK32" s="42" t="s">
        <v>29</v>
      </c>
      <c r="AL32" s="42" t="s">
        <v>29</v>
      </c>
      <c r="AM32" s="42" t="s">
        <v>29</v>
      </c>
      <c r="AN32" s="42" t="s">
        <v>29</v>
      </c>
      <c r="AO32" s="42" t="s">
        <v>29</v>
      </c>
      <c r="AP32" s="42" t="s">
        <v>29</v>
      </c>
      <c r="AQ32" s="42" t="s">
        <v>29</v>
      </c>
      <c r="AR32" s="42" t="s">
        <v>29</v>
      </c>
      <c r="AS32" s="42" t="s">
        <v>29</v>
      </c>
      <c r="AT32" s="43" t="s">
        <v>29</v>
      </c>
    </row>
    <row r="33" spans="1:46" s="7" customFormat="1" ht="12.75" customHeight="1" x14ac:dyDescent="0.2">
      <c r="A33" s="38">
        <f>IF(SUM(A31:A31)&gt;0,2000,"")</f>
        <v>2000</v>
      </c>
      <c r="B33" s="38"/>
      <c r="C33" s="38"/>
      <c r="D33" s="27"/>
      <c r="E33" s="101"/>
      <c r="F33" s="21"/>
      <c r="G33" s="31" t="s">
        <v>29</v>
      </c>
      <c r="H33" s="31"/>
      <c r="I33" s="35" t="s">
        <v>29</v>
      </c>
      <c r="J33" s="31" t="s">
        <v>29</v>
      </c>
      <c r="K33" s="31" t="s">
        <v>29</v>
      </c>
      <c r="L33" s="31"/>
      <c r="M33" s="101"/>
      <c r="N33" s="101"/>
      <c r="O33" s="101"/>
      <c r="P33" s="101"/>
      <c r="Q33" s="101"/>
      <c r="R33" s="101"/>
      <c r="S33" s="101"/>
      <c r="T33" s="101" t="s">
        <v>29</v>
      </c>
      <c r="U33" s="29" t="s">
        <v>29</v>
      </c>
      <c r="V33" s="30"/>
      <c r="W33" s="30"/>
      <c r="X33" s="30"/>
      <c r="Y33" s="29"/>
      <c r="Z33" s="29"/>
      <c r="AA33" s="29"/>
      <c r="AB33" s="30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</row>
    <row r="34" spans="1:46" s="7" customFormat="1" ht="12.75" customHeight="1" x14ac:dyDescent="0.2">
      <c r="A34" s="38">
        <f>IF(SUM(A31:A31)&gt;0,2001,"")</f>
        <v>2001</v>
      </c>
      <c r="B34" s="38"/>
      <c r="C34" s="38"/>
      <c r="D34" s="27"/>
      <c r="E34" s="101"/>
      <c r="F34" s="36"/>
      <c r="G34" s="35" t="s">
        <v>29</v>
      </c>
      <c r="H34" s="29"/>
      <c r="I34" s="35" t="s">
        <v>29</v>
      </c>
      <c r="J34" s="44" t="s">
        <v>29</v>
      </c>
      <c r="K34" s="28" t="s">
        <v>29</v>
      </c>
      <c r="L34" s="28"/>
      <c r="M34" s="20"/>
      <c r="N34" s="20"/>
      <c r="O34" s="20"/>
      <c r="P34" s="29"/>
      <c r="Q34" s="29"/>
      <c r="R34" s="29"/>
      <c r="S34" s="35"/>
      <c r="T34" s="29" t="s">
        <v>29</v>
      </c>
      <c r="U34" s="29" t="s">
        <v>29</v>
      </c>
      <c r="V34" s="30"/>
      <c r="W34" s="30"/>
      <c r="X34" s="30"/>
      <c r="Y34" s="29"/>
      <c r="Z34" s="29"/>
      <c r="AA34" s="29"/>
      <c r="AB34" s="30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</row>
    <row r="35" spans="1:46" s="3" customFormat="1" x14ac:dyDescent="0.2">
      <c r="A35" s="94">
        <v>64</v>
      </c>
      <c r="B35" s="119" t="str">
        <f>HYPERLINK("Haendler\"&amp;A35&amp;".jpg",""&amp;A35)</f>
        <v>64</v>
      </c>
      <c r="C35" s="119" t="str">
        <f>HYPERLINK("http://www.diekommunikationsfabrik.de\2017\12_Dezember_2\Haendler\"&amp;B35&amp;".jpg",""&amp;B35)</f>
        <v>64</v>
      </c>
      <c r="D35" s="99" t="s">
        <v>52</v>
      </c>
      <c r="E35" s="100">
        <v>108</v>
      </c>
      <c r="F35" s="111"/>
      <c r="G35" s="108">
        <v>10690</v>
      </c>
      <c r="H35" s="105">
        <v>9385</v>
      </c>
      <c r="I35" s="112">
        <v>0.12207670720299345</v>
      </c>
      <c r="J35" s="102">
        <v>1305</v>
      </c>
      <c r="K35" s="102" t="s">
        <v>29</v>
      </c>
      <c r="L35" s="102"/>
      <c r="M35" s="110"/>
      <c r="N35" s="104"/>
      <c r="O35" s="102"/>
      <c r="P35" s="105"/>
      <c r="Q35" s="102"/>
      <c r="R35" s="102"/>
      <c r="S35" s="102"/>
      <c r="T35" s="102" t="s">
        <v>29</v>
      </c>
      <c r="U35" s="113"/>
      <c r="V35" s="114"/>
      <c r="W35" s="109"/>
      <c r="X35" s="109"/>
      <c r="Y35" s="109"/>
      <c r="Z35" s="109"/>
      <c r="AA35" s="115"/>
      <c r="AB35" s="115"/>
      <c r="AC35" s="115"/>
      <c r="AD35" s="109"/>
      <c r="AE35" s="116"/>
      <c r="AF35" s="103"/>
      <c r="AG35" s="106"/>
      <c r="AH35" s="106"/>
      <c r="AI35" s="106"/>
      <c r="AJ35" s="106" t="s">
        <v>68</v>
      </c>
      <c r="AK35" s="106"/>
      <c r="AL35" s="106"/>
      <c r="AM35" s="106"/>
      <c r="AN35" s="106"/>
      <c r="AO35" s="106"/>
      <c r="AP35" s="106"/>
      <c r="AQ35" s="106"/>
      <c r="AR35" s="106"/>
      <c r="AS35" s="106"/>
      <c r="AT35" s="107"/>
    </row>
    <row r="36" spans="1:46" s="7" customFormat="1" ht="12.75" customHeight="1" x14ac:dyDescent="0.2">
      <c r="A36" s="38">
        <f>IF(SUM(A35:A35)&gt;0,1000,"")</f>
        <v>1000</v>
      </c>
      <c r="B36" s="38"/>
      <c r="C36" s="38"/>
      <c r="D36" s="45" t="s">
        <v>52</v>
      </c>
      <c r="E36" s="45">
        <v>108</v>
      </c>
      <c r="F36" s="26"/>
      <c r="G36" s="51">
        <v>10690</v>
      </c>
      <c r="H36" s="51">
        <v>9385</v>
      </c>
      <c r="I36" s="50">
        <v>0.12207670720299345</v>
      </c>
      <c r="J36" s="51">
        <v>1305</v>
      </c>
      <c r="K36" s="51" t="s">
        <v>29</v>
      </c>
      <c r="L36" s="51"/>
      <c r="M36" s="51" t="s">
        <v>29</v>
      </c>
      <c r="N36" s="52" t="s">
        <v>29</v>
      </c>
      <c r="O36" s="51" t="s">
        <v>29</v>
      </c>
      <c r="P36" s="51" t="s">
        <v>29</v>
      </c>
      <c r="Q36" s="51" t="s">
        <v>29</v>
      </c>
      <c r="R36" s="51" t="s">
        <v>29</v>
      </c>
      <c r="S36" s="51" t="s">
        <v>29</v>
      </c>
      <c r="T36" s="51" t="s">
        <v>29</v>
      </c>
      <c r="U36" s="39" t="s">
        <v>29</v>
      </c>
      <c r="V36" s="40"/>
      <c r="W36" s="40"/>
      <c r="X36" s="40"/>
      <c r="Y36" s="39"/>
      <c r="Z36" s="39"/>
      <c r="AA36" s="39"/>
      <c r="AB36" s="40"/>
      <c r="AC36" s="31"/>
      <c r="AD36" s="31"/>
      <c r="AE36" s="31"/>
      <c r="AF36" s="41" t="s">
        <v>29</v>
      </c>
      <c r="AG36" s="42" t="s">
        <v>29</v>
      </c>
      <c r="AH36" s="42" t="s">
        <v>29</v>
      </c>
      <c r="AI36" s="42" t="s">
        <v>29</v>
      </c>
      <c r="AJ36" s="42" t="s">
        <v>68</v>
      </c>
      <c r="AK36" s="42" t="s">
        <v>29</v>
      </c>
      <c r="AL36" s="42" t="s">
        <v>29</v>
      </c>
      <c r="AM36" s="42" t="s">
        <v>29</v>
      </c>
      <c r="AN36" s="42" t="s">
        <v>29</v>
      </c>
      <c r="AO36" s="42" t="s">
        <v>29</v>
      </c>
      <c r="AP36" s="42" t="s">
        <v>29</v>
      </c>
      <c r="AQ36" s="42" t="s">
        <v>29</v>
      </c>
      <c r="AR36" s="42" t="s">
        <v>29</v>
      </c>
      <c r="AS36" s="42" t="s">
        <v>29</v>
      </c>
      <c r="AT36" s="43" t="s">
        <v>29</v>
      </c>
    </row>
    <row r="37" spans="1:46" s="7" customFormat="1" ht="12.75" customHeight="1" x14ac:dyDescent="0.2">
      <c r="A37" s="38">
        <f>IF(SUM(A35:A35)&gt;0,2000,"")</f>
        <v>2000</v>
      </c>
      <c r="B37" s="38"/>
      <c r="C37" s="38"/>
      <c r="D37" s="27"/>
      <c r="E37" s="101"/>
      <c r="F37" s="21"/>
      <c r="G37" s="31" t="s">
        <v>29</v>
      </c>
      <c r="H37" s="31"/>
      <c r="I37" s="35" t="s">
        <v>29</v>
      </c>
      <c r="J37" s="31" t="s">
        <v>29</v>
      </c>
      <c r="K37" s="31" t="s">
        <v>29</v>
      </c>
      <c r="L37" s="31"/>
      <c r="M37" s="101"/>
      <c r="N37" s="101"/>
      <c r="O37" s="101"/>
      <c r="P37" s="101"/>
      <c r="Q37" s="101"/>
      <c r="R37" s="101"/>
      <c r="S37" s="101"/>
      <c r="T37" s="101" t="s">
        <v>29</v>
      </c>
      <c r="U37" s="29" t="s">
        <v>29</v>
      </c>
      <c r="V37" s="30"/>
      <c r="W37" s="30"/>
      <c r="X37" s="30"/>
      <c r="Y37" s="29"/>
      <c r="Z37" s="29"/>
      <c r="AA37" s="29"/>
      <c r="AB37" s="30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</row>
    <row r="38" spans="1:46" s="7" customFormat="1" ht="12.75" customHeight="1" x14ac:dyDescent="0.2">
      <c r="A38" s="38">
        <f>IF(SUM(A35:A35)&gt;0,2001,"")</f>
        <v>2001</v>
      </c>
      <c r="B38" s="38"/>
      <c r="C38" s="38"/>
      <c r="D38" s="27"/>
      <c r="E38" s="101"/>
      <c r="F38" s="36"/>
      <c r="G38" s="35" t="s">
        <v>29</v>
      </c>
      <c r="H38" s="29"/>
      <c r="I38" s="35" t="s">
        <v>29</v>
      </c>
      <c r="J38" s="44" t="s">
        <v>29</v>
      </c>
      <c r="K38" s="28" t="s">
        <v>29</v>
      </c>
      <c r="L38" s="28"/>
      <c r="M38" s="20"/>
      <c r="N38" s="20"/>
      <c r="O38" s="20"/>
      <c r="P38" s="29"/>
      <c r="Q38" s="29"/>
      <c r="R38" s="29"/>
      <c r="S38" s="35"/>
      <c r="T38" s="29" t="s">
        <v>29</v>
      </c>
      <c r="U38" s="29" t="s">
        <v>29</v>
      </c>
      <c r="V38" s="30"/>
      <c r="W38" s="30"/>
      <c r="X38" s="30"/>
      <c r="Y38" s="29"/>
      <c r="Z38" s="29"/>
      <c r="AA38" s="29"/>
      <c r="AB38" s="30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</row>
    <row r="39" spans="1:46" s="98" customFormat="1" x14ac:dyDescent="0.2">
      <c r="A39" s="94">
        <v>48</v>
      </c>
      <c r="B39" s="119" t="str">
        <f t="shared" ref="B39:B45" si="4">HYPERLINK("Haendler\"&amp;A39&amp;".jpg",""&amp;A39)</f>
        <v>48</v>
      </c>
      <c r="C39" s="119" t="str">
        <f t="shared" ref="C39:C45" si="5">HYPERLINK("http://www.diekommunikationsfabrik.de\2017\12_Dezember_2\Haendler\"&amp;B39&amp;".jpg",""&amp;B39)</f>
        <v>48</v>
      </c>
      <c r="D39" s="99" t="s">
        <v>48</v>
      </c>
      <c r="E39" s="100" t="s">
        <v>49</v>
      </c>
      <c r="F39" s="111"/>
      <c r="G39" s="108">
        <v>11470</v>
      </c>
      <c r="H39" s="105">
        <v>8480</v>
      </c>
      <c r="I39" s="112">
        <v>0.10723626852659111</v>
      </c>
      <c r="J39" s="102">
        <v>2990</v>
      </c>
      <c r="K39" s="102">
        <v>1760</v>
      </c>
      <c r="L39" s="102"/>
      <c r="M39" s="110"/>
      <c r="N39" s="104"/>
      <c r="O39" s="102"/>
      <c r="P39" s="105"/>
      <c r="Q39" s="102"/>
      <c r="R39" s="102"/>
      <c r="S39" s="102"/>
      <c r="T39" s="102" t="s">
        <v>29</v>
      </c>
      <c r="U39" s="113"/>
      <c r="V39" s="114" t="s">
        <v>68</v>
      </c>
      <c r="W39" s="109"/>
      <c r="X39" s="109"/>
      <c r="Y39" s="109"/>
      <c r="Z39" s="109"/>
      <c r="AA39" s="115"/>
      <c r="AB39" s="115"/>
      <c r="AC39" s="115"/>
      <c r="AD39" s="109"/>
      <c r="AE39" s="116"/>
      <c r="AF39" s="103"/>
      <c r="AG39" s="106"/>
      <c r="AH39" s="106"/>
      <c r="AI39" s="106"/>
      <c r="AJ39" s="106"/>
      <c r="AK39" s="106"/>
      <c r="AL39" s="106" t="s">
        <v>68</v>
      </c>
      <c r="AM39" s="106"/>
      <c r="AN39" s="106"/>
      <c r="AO39" s="106"/>
      <c r="AP39" s="106"/>
      <c r="AQ39" s="106"/>
      <c r="AR39" s="106"/>
      <c r="AS39" s="106"/>
      <c r="AT39" s="107"/>
    </row>
    <row r="40" spans="1:46" s="98" customFormat="1" x14ac:dyDescent="0.2">
      <c r="A40" s="94">
        <v>52</v>
      </c>
      <c r="B40" s="119" t="str">
        <f t="shared" si="4"/>
        <v>52</v>
      </c>
      <c r="C40" s="119" t="str">
        <f t="shared" si="5"/>
        <v>52</v>
      </c>
      <c r="D40" s="99" t="s">
        <v>48</v>
      </c>
      <c r="E40" s="100" t="s">
        <v>49</v>
      </c>
      <c r="F40" s="111" t="s">
        <v>76</v>
      </c>
      <c r="G40" s="108">
        <v>16234</v>
      </c>
      <c r="H40" s="105">
        <v>11990</v>
      </c>
      <c r="I40" s="112">
        <v>0.1530121966243686</v>
      </c>
      <c r="J40" s="102">
        <v>5314</v>
      </c>
      <c r="K40" s="102">
        <v>2830</v>
      </c>
      <c r="L40" s="102"/>
      <c r="M40" s="110"/>
      <c r="N40" s="104"/>
      <c r="O40" s="102"/>
      <c r="P40" s="105"/>
      <c r="Q40" s="102"/>
      <c r="R40" s="102"/>
      <c r="S40" s="102"/>
      <c r="T40" s="102" t="s">
        <v>29</v>
      </c>
      <c r="U40" s="113"/>
      <c r="V40" s="114" t="s">
        <v>68</v>
      </c>
      <c r="W40" s="109"/>
      <c r="X40" s="109"/>
      <c r="Y40" s="109"/>
      <c r="Z40" s="109"/>
      <c r="AA40" s="115"/>
      <c r="AB40" s="115"/>
      <c r="AC40" s="115"/>
      <c r="AD40" s="109" t="s">
        <v>71</v>
      </c>
      <c r="AE40" s="116"/>
      <c r="AF40" s="103"/>
      <c r="AG40" s="106" t="s">
        <v>68</v>
      </c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7"/>
    </row>
    <row r="41" spans="1:46" s="98" customFormat="1" x14ac:dyDescent="0.2">
      <c r="A41" s="94">
        <v>52</v>
      </c>
      <c r="B41" s="119" t="str">
        <f t="shared" si="4"/>
        <v>52</v>
      </c>
      <c r="C41" s="119" t="str">
        <f t="shared" si="5"/>
        <v>52</v>
      </c>
      <c r="D41" s="99" t="s">
        <v>48</v>
      </c>
      <c r="E41" s="100" t="s">
        <v>49</v>
      </c>
      <c r="F41" s="111" t="s">
        <v>76</v>
      </c>
      <c r="G41" s="108">
        <v>13889</v>
      </c>
      <c r="H41" s="105">
        <v>10222</v>
      </c>
      <c r="I41" s="112">
        <v>0.13730290157678737</v>
      </c>
      <c r="J41" s="102">
        <v>4737</v>
      </c>
      <c r="K41" s="102">
        <v>2830</v>
      </c>
      <c r="L41" s="102"/>
      <c r="M41" s="110"/>
      <c r="N41" s="104"/>
      <c r="O41" s="102"/>
      <c r="P41" s="105"/>
      <c r="Q41" s="102"/>
      <c r="R41" s="102"/>
      <c r="S41" s="102"/>
      <c r="T41" s="102" t="s">
        <v>29</v>
      </c>
      <c r="U41" s="113"/>
      <c r="V41" s="114" t="s">
        <v>68</v>
      </c>
      <c r="W41" s="109"/>
      <c r="X41" s="109"/>
      <c r="Y41" s="109"/>
      <c r="Z41" s="109"/>
      <c r="AA41" s="115"/>
      <c r="AB41" s="115" t="s">
        <v>68</v>
      </c>
      <c r="AC41" s="115" t="s">
        <v>68</v>
      </c>
      <c r="AD41" s="109" t="s">
        <v>71</v>
      </c>
      <c r="AE41" s="116"/>
      <c r="AF41" s="103"/>
      <c r="AG41" s="106" t="s">
        <v>68</v>
      </c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7"/>
    </row>
    <row r="42" spans="1:46" s="98" customFormat="1" x14ac:dyDescent="0.2">
      <c r="A42" s="94">
        <v>52</v>
      </c>
      <c r="B42" s="119" t="str">
        <f t="shared" si="4"/>
        <v>52</v>
      </c>
      <c r="C42" s="119" t="str">
        <f t="shared" si="5"/>
        <v>52</v>
      </c>
      <c r="D42" s="99" t="s">
        <v>48</v>
      </c>
      <c r="E42" s="100" t="s">
        <v>49</v>
      </c>
      <c r="F42" s="111" t="s">
        <v>76</v>
      </c>
      <c r="G42" s="108">
        <v>16534</v>
      </c>
      <c r="H42" s="105">
        <v>12490</v>
      </c>
      <c r="I42" s="112">
        <v>0.13813959114551833</v>
      </c>
      <c r="J42" s="102">
        <v>5114</v>
      </c>
      <c r="K42" s="102">
        <v>2830</v>
      </c>
      <c r="L42" s="102"/>
      <c r="M42" s="110"/>
      <c r="N42" s="104"/>
      <c r="O42" s="102"/>
      <c r="P42" s="105"/>
      <c r="Q42" s="102"/>
      <c r="R42" s="102"/>
      <c r="S42" s="102"/>
      <c r="T42" s="102" t="s">
        <v>29</v>
      </c>
      <c r="U42" s="113"/>
      <c r="V42" s="114" t="s">
        <v>68</v>
      </c>
      <c r="W42" s="109"/>
      <c r="X42" s="109"/>
      <c r="Y42" s="109"/>
      <c r="Z42" s="109"/>
      <c r="AA42" s="115"/>
      <c r="AB42" s="115"/>
      <c r="AC42" s="115"/>
      <c r="AD42" s="109" t="s">
        <v>71</v>
      </c>
      <c r="AE42" s="116"/>
      <c r="AF42" s="103"/>
      <c r="AG42" s="106" t="s">
        <v>68</v>
      </c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7"/>
    </row>
    <row r="43" spans="1:46" s="98" customFormat="1" x14ac:dyDescent="0.2">
      <c r="A43" s="94">
        <v>58</v>
      </c>
      <c r="B43" s="119" t="str">
        <f t="shared" si="4"/>
        <v>58</v>
      </c>
      <c r="C43" s="119" t="str">
        <f t="shared" si="5"/>
        <v>58</v>
      </c>
      <c r="D43" s="99" t="s">
        <v>48</v>
      </c>
      <c r="E43" s="100" t="s">
        <v>49</v>
      </c>
      <c r="F43" s="111" t="s">
        <v>76</v>
      </c>
      <c r="G43" s="108">
        <v>12290</v>
      </c>
      <c r="H43" s="105">
        <v>9980</v>
      </c>
      <c r="I43" s="112">
        <v>4.4751830756712775E-2</v>
      </c>
      <c r="J43" s="102">
        <v>2900</v>
      </c>
      <c r="K43" s="102">
        <v>2350</v>
      </c>
      <c r="L43" s="102"/>
      <c r="M43" s="110"/>
      <c r="N43" s="104"/>
      <c r="O43" s="102"/>
      <c r="P43" s="105"/>
      <c r="Q43" s="102"/>
      <c r="R43" s="102"/>
      <c r="S43" s="102"/>
      <c r="T43" s="102" t="s">
        <v>29</v>
      </c>
      <c r="U43" s="113" t="s">
        <v>29</v>
      </c>
      <c r="V43" s="114"/>
      <c r="W43" s="109"/>
      <c r="X43" s="109"/>
      <c r="Y43" s="109"/>
      <c r="Z43" s="109"/>
      <c r="AA43" s="115"/>
      <c r="AB43" s="115" t="s">
        <v>68</v>
      </c>
      <c r="AC43" s="115" t="s">
        <v>68</v>
      </c>
      <c r="AD43" s="109"/>
      <c r="AE43" s="116"/>
      <c r="AF43" s="103"/>
      <c r="AG43" s="106"/>
      <c r="AH43" s="106"/>
      <c r="AI43" s="106"/>
      <c r="AJ43" s="106"/>
      <c r="AK43" s="106" t="s">
        <v>68</v>
      </c>
      <c r="AL43" s="106"/>
      <c r="AM43" s="106"/>
      <c r="AN43" s="106"/>
      <c r="AO43" s="106"/>
      <c r="AP43" s="106"/>
      <c r="AQ43" s="106"/>
      <c r="AR43" s="106"/>
      <c r="AS43" s="106"/>
      <c r="AT43" s="107"/>
    </row>
    <row r="44" spans="1:46" s="98" customFormat="1" x14ac:dyDescent="0.2">
      <c r="A44" s="94">
        <v>60</v>
      </c>
      <c r="B44" s="119" t="str">
        <f t="shared" si="4"/>
        <v>60</v>
      </c>
      <c r="C44" s="119" t="str">
        <f t="shared" si="5"/>
        <v>60</v>
      </c>
      <c r="D44" s="99" t="s">
        <v>48</v>
      </c>
      <c r="E44" s="100" t="s">
        <v>49</v>
      </c>
      <c r="F44" s="111"/>
      <c r="G44" s="108">
        <v>11470</v>
      </c>
      <c r="H44" s="105">
        <v>8480</v>
      </c>
      <c r="I44" s="112">
        <v>0.10723626852659111</v>
      </c>
      <c r="J44" s="102">
        <v>2990</v>
      </c>
      <c r="K44" s="102">
        <v>1760</v>
      </c>
      <c r="L44" s="102"/>
      <c r="M44" s="110"/>
      <c r="N44" s="104"/>
      <c r="O44" s="102"/>
      <c r="P44" s="105"/>
      <c r="Q44" s="102"/>
      <c r="R44" s="102"/>
      <c r="S44" s="102"/>
      <c r="T44" s="102" t="s">
        <v>29</v>
      </c>
      <c r="U44" s="113"/>
      <c r="V44" s="114" t="s">
        <v>68</v>
      </c>
      <c r="W44" s="109"/>
      <c r="X44" s="109"/>
      <c r="Y44" s="109"/>
      <c r="Z44" s="109"/>
      <c r="AA44" s="115"/>
      <c r="AB44" s="115"/>
      <c r="AC44" s="115"/>
      <c r="AD44" s="109"/>
      <c r="AE44" s="116"/>
      <c r="AF44" s="103"/>
      <c r="AG44" s="106"/>
      <c r="AH44" s="106"/>
      <c r="AI44" s="106"/>
      <c r="AJ44" s="106"/>
      <c r="AK44" s="106"/>
      <c r="AL44" s="106" t="s">
        <v>68</v>
      </c>
      <c r="AM44" s="106"/>
      <c r="AN44" s="106"/>
      <c r="AO44" s="106"/>
      <c r="AP44" s="106"/>
      <c r="AQ44" s="106"/>
      <c r="AR44" s="106"/>
      <c r="AS44" s="106"/>
      <c r="AT44" s="107"/>
    </row>
    <row r="45" spans="1:46" s="98" customFormat="1" x14ac:dyDescent="0.2">
      <c r="A45" s="94">
        <v>82</v>
      </c>
      <c r="B45" s="119" t="str">
        <f t="shared" si="4"/>
        <v>82</v>
      </c>
      <c r="C45" s="119" t="str">
        <f t="shared" si="5"/>
        <v>82</v>
      </c>
      <c r="D45" s="99" t="s">
        <v>48</v>
      </c>
      <c r="E45" s="100" t="s">
        <v>49</v>
      </c>
      <c r="F45" s="111"/>
      <c r="G45" s="108">
        <v>10680</v>
      </c>
      <c r="H45" s="105">
        <v>8990</v>
      </c>
      <c r="I45" s="112">
        <v>-6.5543071161048693E-3</v>
      </c>
      <c r="J45" s="102">
        <v>1690</v>
      </c>
      <c r="K45" s="102">
        <v>1760</v>
      </c>
      <c r="L45" s="102"/>
      <c r="M45" s="110"/>
      <c r="N45" s="104"/>
      <c r="O45" s="102"/>
      <c r="P45" s="105"/>
      <c r="Q45" s="102"/>
      <c r="R45" s="102"/>
      <c r="S45" s="102"/>
      <c r="T45" s="102" t="s">
        <v>29</v>
      </c>
      <c r="U45" s="113" t="s">
        <v>29</v>
      </c>
      <c r="V45" s="114"/>
      <c r="W45" s="109" t="s">
        <v>65</v>
      </c>
      <c r="X45" s="109"/>
      <c r="Y45" s="109"/>
      <c r="Z45" s="109"/>
      <c r="AA45" s="115"/>
      <c r="AB45" s="115"/>
      <c r="AC45" s="115"/>
      <c r="AD45" s="109"/>
      <c r="AE45" s="116"/>
      <c r="AF45" s="103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 t="s">
        <v>68</v>
      </c>
      <c r="AQ45" s="106"/>
      <c r="AR45" s="106"/>
      <c r="AS45" s="106"/>
      <c r="AT45" s="107"/>
    </row>
    <row r="46" spans="1:46" s="7" customFormat="1" ht="12.75" customHeight="1" x14ac:dyDescent="0.2">
      <c r="A46" s="38">
        <f>IF(SUM(A39:A45)&gt;0,1000,"")</f>
        <v>1000</v>
      </c>
      <c r="B46" s="38"/>
      <c r="C46" s="38"/>
      <c r="D46" s="45" t="s">
        <v>48</v>
      </c>
      <c r="E46" s="45" t="s">
        <v>49</v>
      </c>
      <c r="F46" s="26"/>
      <c r="G46" s="51">
        <v>13223.857142857143</v>
      </c>
      <c r="H46" s="51">
        <v>10090.285714285714</v>
      </c>
      <c r="I46" s="50">
        <v>9.7303535720066336E-2</v>
      </c>
      <c r="J46" s="51">
        <v>3676.4285714285716</v>
      </c>
      <c r="K46" s="51">
        <v>2302.8571428571427</v>
      </c>
      <c r="L46" s="51"/>
      <c r="M46" s="51" t="s">
        <v>29</v>
      </c>
      <c r="N46" s="52" t="s">
        <v>29</v>
      </c>
      <c r="O46" s="51" t="s">
        <v>29</v>
      </c>
      <c r="P46" s="51" t="s">
        <v>29</v>
      </c>
      <c r="Q46" s="51" t="s">
        <v>29</v>
      </c>
      <c r="R46" s="51" t="s">
        <v>29</v>
      </c>
      <c r="S46" s="51" t="s">
        <v>29</v>
      </c>
      <c r="T46" s="51" t="s">
        <v>29</v>
      </c>
      <c r="U46" s="39" t="s">
        <v>29</v>
      </c>
      <c r="V46" s="40"/>
      <c r="W46" s="40"/>
      <c r="X46" s="40"/>
      <c r="Y46" s="39"/>
      <c r="Z46" s="39"/>
      <c r="AA46" s="39"/>
      <c r="AB46" s="40"/>
      <c r="AC46" s="31"/>
      <c r="AD46" s="31"/>
      <c r="AE46" s="31"/>
      <c r="AF46" s="41" t="s">
        <v>29</v>
      </c>
      <c r="AG46" s="42" t="s">
        <v>68</v>
      </c>
      <c r="AH46" s="42" t="s">
        <v>29</v>
      </c>
      <c r="AI46" s="42" t="s">
        <v>29</v>
      </c>
      <c r="AJ46" s="42" t="s">
        <v>29</v>
      </c>
      <c r="AK46" s="42" t="s">
        <v>68</v>
      </c>
      <c r="AL46" s="42" t="s">
        <v>68</v>
      </c>
      <c r="AM46" s="42" t="s">
        <v>29</v>
      </c>
      <c r="AN46" s="42" t="s">
        <v>29</v>
      </c>
      <c r="AO46" s="42" t="s">
        <v>29</v>
      </c>
      <c r="AP46" s="42" t="s">
        <v>68</v>
      </c>
      <c r="AQ46" s="42" t="s">
        <v>29</v>
      </c>
      <c r="AR46" s="42" t="s">
        <v>29</v>
      </c>
      <c r="AS46" s="42" t="s">
        <v>29</v>
      </c>
      <c r="AT46" s="43" t="s">
        <v>29</v>
      </c>
    </row>
    <row r="47" spans="1:46" s="7" customFormat="1" ht="12.75" customHeight="1" x14ac:dyDescent="0.2">
      <c r="A47" s="38">
        <f>IF(SUM(A39:A45)&gt;0,2000,"")</f>
        <v>2000</v>
      </c>
      <c r="B47" s="38"/>
      <c r="C47" s="38"/>
      <c r="D47" s="27"/>
      <c r="E47" s="101"/>
      <c r="F47" s="21"/>
      <c r="G47" s="31" t="s">
        <v>29</v>
      </c>
      <c r="H47" s="31"/>
      <c r="I47" s="35" t="s">
        <v>29</v>
      </c>
      <c r="J47" s="31" t="s">
        <v>29</v>
      </c>
      <c r="K47" s="31" t="s">
        <v>29</v>
      </c>
      <c r="L47" s="31"/>
      <c r="M47" s="101"/>
      <c r="N47" s="101"/>
      <c r="O47" s="101"/>
      <c r="P47" s="101"/>
      <c r="Q47" s="101"/>
      <c r="R47" s="101"/>
      <c r="S47" s="101"/>
      <c r="T47" s="101" t="s">
        <v>29</v>
      </c>
      <c r="U47" s="29" t="s">
        <v>29</v>
      </c>
      <c r="V47" s="30"/>
      <c r="W47" s="30"/>
      <c r="X47" s="30"/>
      <c r="Y47" s="29"/>
      <c r="Z47" s="29"/>
      <c r="AA47" s="29"/>
      <c r="AB47" s="30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</row>
    <row r="48" spans="1:46" s="7" customFormat="1" ht="12.75" customHeight="1" x14ac:dyDescent="0.2">
      <c r="A48" s="38">
        <f>IF(SUM(A39:A45)&gt;0,2001,"")</f>
        <v>2001</v>
      </c>
      <c r="B48" s="38"/>
      <c r="C48" s="38"/>
      <c r="D48" s="27"/>
      <c r="E48" s="101"/>
      <c r="F48" s="36"/>
      <c r="G48" s="35" t="s">
        <v>29</v>
      </c>
      <c r="H48" s="29"/>
      <c r="I48" s="35" t="s">
        <v>29</v>
      </c>
      <c r="J48" s="44" t="s">
        <v>29</v>
      </c>
      <c r="K48" s="28" t="s">
        <v>29</v>
      </c>
      <c r="L48" s="28"/>
      <c r="M48" s="20"/>
      <c r="N48" s="20"/>
      <c r="O48" s="20"/>
      <c r="P48" s="29"/>
      <c r="Q48" s="29"/>
      <c r="R48" s="29"/>
      <c r="S48" s="35"/>
      <c r="T48" s="29" t="s">
        <v>29</v>
      </c>
      <c r="U48" s="29" t="s">
        <v>29</v>
      </c>
      <c r="V48" s="30"/>
      <c r="W48" s="30"/>
      <c r="X48" s="30"/>
      <c r="Y48" s="29"/>
      <c r="Z48" s="29"/>
      <c r="AA48" s="29"/>
      <c r="AB48" s="30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</row>
    <row r="49" spans="1:48" s="3" customFormat="1" x14ac:dyDescent="0.2">
      <c r="A49" s="94">
        <v>156</v>
      </c>
      <c r="B49" s="119" t="str">
        <f>HYPERLINK("Haendler\"&amp;A49&amp;".jpg",""&amp;A49)</f>
        <v>156</v>
      </c>
      <c r="C49" s="119" t="str">
        <f>HYPERLINK("http://www.diekommunikationsfabrik.de\2017\12_Dezember_2\Haendler\"&amp;B49&amp;".jpg",""&amp;B49)</f>
        <v>156</v>
      </c>
      <c r="D49" s="99" t="s">
        <v>50</v>
      </c>
      <c r="E49" s="100" t="s">
        <v>56</v>
      </c>
      <c r="F49" s="111" t="s">
        <v>73</v>
      </c>
      <c r="G49" s="108">
        <v>10950</v>
      </c>
      <c r="H49" s="105">
        <v>8950</v>
      </c>
      <c r="I49" s="112">
        <v>0.18264840182648401</v>
      </c>
      <c r="J49" s="102">
        <v>3035</v>
      </c>
      <c r="K49" s="102">
        <v>1035</v>
      </c>
      <c r="L49" s="102"/>
      <c r="M49" s="110"/>
      <c r="N49" s="104"/>
      <c r="O49" s="102"/>
      <c r="P49" s="105"/>
      <c r="Q49" s="102"/>
      <c r="R49" s="102"/>
      <c r="S49" s="102"/>
      <c r="T49" s="102" t="s">
        <v>29</v>
      </c>
      <c r="U49" s="113"/>
      <c r="V49" s="114" t="s">
        <v>68</v>
      </c>
      <c r="W49" s="109"/>
      <c r="X49" s="109"/>
      <c r="Y49" s="109"/>
      <c r="Z49" s="109"/>
      <c r="AA49" s="115"/>
      <c r="AB49" s="115" t="s">
        <v>68</v>
      </c>
      <c r="AC49" s="115" t="s">
        <v>68</v>
      </c>
      <c r="AD49" s="109"/>
      <c r="AE49" s="116" t="s">
        <v>68</v>
      </c>
      <c r="AF49" s="103"/>
      <c r="AG49" s="106" t="s">
        <v>68</v>
      </c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7"/>
    </row>
    <row r="50" spans="1:48" s="7" customFormat="1" ht="12.75" customHeight="1" x14ac:dyDescent="0.2">
      <c r="A50" s="38">
        <f>IF(SUM(A49:A49)&gt;0,1000,"")</f>
        <v>1000</v>
      </c>
      <c r="B50" s="38"/>
      <c r="C50" s="38"/>
      <c r="D50" s="45" t="s">
        <v>50</v>
      </c>
      <c r="E50" s="45" t="s">
        <v>56</v>
      </c>
      <c r="F50" s="26"/>
      <c r="G50" s="51">
        <v>10950</v>
      </c>
      <c r="H50" s="51">
        <v>8950</v>
      </c>
      <c r="I50" s="50">
        <v>0.18264840182648401</v>
      </c>
      <c r="J50" s="51">
        <v>3035</v>
      </c>
      <c r="K50" s="51">
        <v>1035</v>
      </c>
      <c r="L50" s="51"/>
      <c r="M50" s="51" t="s">
        <v>29</v>
      </c>
      <c r="N50" s="52" t="s">
        <v>29</v>
      </c>
      <c r="O50" s="51" t="s">
        <v>29</v>
      </c>
      <c r="P50" s="51" t="s">
        <v>29</v>
      </c>
      <c r="Q50" s="51" t="s">
        <v>29</v>
      </c>
      <c r="R50" s="51" t="s">
        <v>29</v>
      </c>
      <c r="S50" s="51" t="s">
        <v>29</v>
      </c>
      <c r="T50" s="51" t="s">
        <v>29</v>
      </c>
      <c r="U50" s="39" t="s">
        <v>29</v>
      </c>
      <c r="V50" s="40"/>
      <c r="W50" s="40"/>
      <c r="X50" s="40"/>
      <c r="Y50" s="39"/>
      <c r="Z50" s="39"/>
      <c r="AA50" s="39"/>
      <c r="AB50" s="40"/>
      <c r="AC50" s="31"/>
      <c r="AD50" s="31"/>
      <c r="AE50" s="31"/>
      <c r="AF50" s="41" t="s">
        <v>29</v>
      </c>
      <c r="AG50" s="42" t="s">
        <v>68</v>
      </c>
      <c r="AH50" s="42" t="s">
        <v>29</v>
      </c>
      <c r="AI50" s="42" t="s">
        <v>29</v>
      </c>
      <c r="AJ50" s="42" t="s">
        <v>29</v>
      </c>
      <c r="AK50" s="42" t="s">
        <v>29</v>
      </c>
      <c r="AL50" s="42" t="s">
        <v>29</v>
      </c>
      <c r="AM50" s="42" t="s">
        <v>29</v>
      </c>
      <c r="AN50" s="42" t="s">
        <v>29</v>
      </c>
      <c r="AO50" s="42" t="s">
        <v>29</v>
      </c>
      <c r="AP50" s="42" t="s">
        <v>29</v>
      </c>
      <c r="AQ50" s="42" t="s">
        <v>29</v>
      </c>
      <c r="AR50" s="42" t="s">
        <v>29</v>
      </c>
      <c r="AS50" s="42" t="s">
        <v>29</v>
      </c>
      <c r="AT50" s="43" t="s">
        <v>29</v>
      </c>
    </row>
    <row r="51" spans="1:48" s="7" customFormat="1" ht="11.25" customHeight="1" x14ac:dyDescent="0.2">
      <c r="A51" s="38">
        <f>IF(SUM(A49:A49)&gt;0,2000,"")</f>
        <v>2000</v>
      </c>
      <c r="B51" s="38"/>
      <c r="C51" s="38"/>
      <c r="D51" s="27"/>
      <c r="E51" s="101"/>
      <c r="F51" s="21"/>
      <c r="G51" s="31" t="s">
        <v>29</v>
      </c>
      <c r="H51" s="31"/>
      <c r="I51" s="35" t="s">
        <v>29</v>
      </c>
      <c r="J51" s="31" t="s">
        <v>29</v>
      </c>
      <c r="K51" s="31" t="s">
        <v>29</v>
      </c>
      <c r="L51" s="31"/>
      <c r="M51" s="101"/>
      <c r="N51" s="101"/>
      <c r="O51" s="101"/>
      <c r="P51" s="101"/>
      <c r="Q51" s="101"/>
      <c r="R51" s="101"/>
      <c r="S51" s="101"/>
      <c r="T51" s="101" t="s">
        <v>29</v>
      </c>
      <c r="U51" s="29" t="s">
        <v>29</v>
      </c>
      <c r="V51" s="30"/>
      <c r="W51" s="30"/>
      <c r="X51" s="30"/>
      <c r="Y51" s="29"/>
      <c r="Z51" s="29"/>
      <c r="AA51" s="29"/>
      <c r="AB51" s="30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</row>
    <row r="52" spans="1:48" s="7" customFormat="1" ht="11.25" customHeight="1" x14ac:dyDescent="0.2">
      <c r="A52" s="38">
        <f>IF(SUM(A49:A49)&gt;0,2001,"")</f>
        <v>2001</v>
      </c>
      <c r="B52" s="38"/>
      <c r="C52" s="38"/>
      <c r="D52" s="27"/>
      <c r="E52" s="101"/>
      <c r="F52" s="36"/>
      <c r="G52" s="35" t="s">
        <v>29</v>
      </c>
      <c r="H52" s="29"/>
      <c r="I52" s="35" t="s">
        <v>29</v>
      </c>
      <c r="J52" s="44" t="s">
        <v>29</v>
      </c>
      <c r="K52" s="28" t="s">
        <v>29</v>
      </c>
      <c r="L52" s="28"/>
      <c r="M52" s="20"/>
      <c r="N52" s="20"/>
      <c r="O52" s="20"/>
      <c r="P52" s="29"/>
      <c r="Q52" s="29"/>
      <c r="R52" s="29"/>
      <c r="S52" s="35"/>
      <c r="T52" s="29" t="s">
        <v>29</v>
      </c>
      <c r="U52" s="29" t="s">
        <v>29</v>
      </c>
      <c r="V52" s="30"/>
      <c r="W52" s="30"/>
      <c r="X52" s="30"/>
      <c r="Y52" s="29"/>
      <c r="Z52" s="29"/>
      <c r="AA52" s="29"/>
      <c r="AB52" s="30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</row>
    <row r="53" spans="1:48" s="3" customFormat="1" x14ac:dyDescent="0.2">
      <c r="A53" s="94">
        <v>30</v>
      </c>
      <c r="B53" s="119" t="str">
        <f t="shared" ref="B53:B54" si="6">HYPERLINK("Haendler\"&amp;A53&amp;".jpg",""&amp;A53)</f>
        <v>30</v>
      </c>
      <c r="C53" s="119" t="str">
        <f t="shared" ref="C53:C54" si="7">HYPERLINK("http://www.diekommunikationsfabrik.de\2017\12_Dezember_2\Haendler\"&amp;B53&amp;".jpg",""&amp;B53)</f>
        <v>30</v>
      </c>
      <c r="D53" s="117" t="s">
        <v>53</v>
      </c>
      <c r="E53" s="118" t="s">
        <v>62</v>
      </c>
      <c r="F53" s="111"/>
      <c r="G53" s="108">
        <v>11590</v>
      </c>
      <c r="H53" s="105">
        <v>8880</v>
      </c>
      <c r="I53" s="112">
        <v>0.23382226056945643</v>
      </c>
      <c r="J53" s="102">
        <v>2710</v>
      </c>
      <c r="K53" s="102" t="s">
        <v>29</v>
      </c>
      <c r="L53" s="102"/>
      <c r="M53" s="110"/>
      <c r="N53" s="104"/>
      <c r="O53" s="102"/>
      <c r="P53" s="105"/>
      <c r="Q53" s="102"/>
      <c r="R53" s="102"/>
      <c r="S53" s="102"/>
      <c r="T53" s="102" t="s">
        <v>29</v>
      </c>
      <c r="U53" s="113"/>
      <c r="V53" s="114"/>
      <c r="W53" s="109"/>
      <c r="X53" s="109"/>
      <c r="Y53" s="109"/>
      <c r="Z53" s="109"/>
      <c r="AA53" s="115"/>
      <c r="AB53" s="115"/>
      <c r="AC53" s="115"/>
      <c r="AD53" s="109"/>
      <c r="AE53" s="116"/>
      <c r="AF53" s="103" t="s">
        <v>68</v>
      </c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7"/>
      <c r="AU53" s="98"/>
      <c r="AV53" s="98"/>
    </row>
    <row r="54" spans="1:48" s="7" customFormat="1" ht="12.75" customHeight="1" x14ac:dyDescent="0.2">
      <c r="A54" s="95">
        <v>89</v>
      </c>
      <c r="B54" s="119" t="str">
        <f t="shared" si="6"/>
        <v>89</v>
      </c>
      <c r="C54" s="119" t="str">
        <f t="shared" si="7"/>
        <v>89</v>
      </c>
      <c r="D54" s="4" t="s">
        <v>53</v>
      </c>
      <c r="E54" s="5" t="s">
        <v>62</v>
      </c>
      <c r="F54" s="111"/>
      <c r="G54" s="108">
        <v>11640</v>
      </c>
      <c r="H54" s="105">
        <v>7990</v>
      </c>
      <c r="I54" s="112">
        <v>0.31357388316151202</v>
      </c>
      <c r="J54" s="102">
        <v>3650</v>
      </c>
      <c r="K54" s="102" t="s">
        <v>29</v>
      </c>
      <c r="L54" s="102"/>
      <c r="M54" s="110"/>
      <c r="N54" s="104"/>
      <c r="O54" s="102"/>
      <c r="P54" s="105"/>
      <c r="Q54" s="102"/>
      <c r="R54" s="102"/>
      <c r="S54" s="102"/>
      <c r="T54" s="102" t="s">
        <v>29</v>
      </c>
      <c r="U54" s="113"/>
      <c r="V54" s="114"/>
      <c r="W54" s="109"/>
      <c r="X54" s="109"/>
      <c r="Y54" s="109"/>
      <c r="Z54" s="109"/>
      <c r="AA54" s="115"/>
      <c r="AB54" s="115" t="s">
        <v>68</v>
      </c>
      <c r="AC54" s="115" t="s">
        <v>68</v>
      </c>
      <c r="AD54" s="109"/>
      <c r="AE54" s="116"/>
      <c r="AF54" s="103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 t="s">
        <v>68</v>
      </c>
      <c r="AS54" s="106"/>
      <c r="AT54" s="107"/>
    </row>
    <row r="55" spans="1:48" s="7" customFormat="1" ht="12.75" customHeight="1" x14ac:dyDescent="0.2">
      <c r="A55" s="38">
        <f>IF(SUM(A53:A54)&gt;0,1000,"")</f>
        <v>1000</v>
      </c>
      <c r="B55" s="38"/>
      <c r="C55" s="38"/>
      <c r="D55" s="45" t="s">
        <v>53</v>
      </c>
      <c r="E55" s="45" t="s">
        <v>62</v>
      </c>
      <c r="F55" s="26"/>
      <c r="G55" s="51">
        <v>11615</v>
      </c>
      <c r="H55" s="51">
        <v>8435</v>
      </c>
      <c r="I55" s="50">
        <v>0.27369807186548423</v>
      </c>
      <c r="J55" s="51">
        <v>3180</v>
      </c>
      <c r="K55" s="51" t="s">
        <v>29</v>
      </c>
      <c r="L55" s="51"/>
      <c r="M55" s="51" t="s">
        <v>29</v>
      </c>
      <c r="N55" s="52" t="s">
        <v>29</v>
      </c>
      <c r="O55" s="51" t="s">
        <v>29</v>
      </c>
      <c r="P55" s="51" t="s">
        <v>29</v>
      </c>
      <c r="Q55" s="51" t="s">
        <v>29</v>
      </c>
      <c r="R55" s="51" t="s">
        <v>29</v>
      </c>
      <c r="S55" s="51" t="s">
        <v>29</v>
      </c>
      <c r="T55" s="51" t="s">
        <v>29</v>
      </c>
      <c r="U55" s="39" t="s">
        <v>29</v>
      </c>
      <c r="V55" s="40"/>
      <c r="W55" s="40"/>
      <c r="X55" s="40"/>
      <c r="Y55" s="39"/>
      <c r="Z55" s="39"/>
      <c r="AA55" s="39"/>
      <c r="AB55" s="40"/>
      <c r="AC55" s="31"/>
      <c r="AD55" s="31"/>
      <c r="AE55" s="31"/>
      <c r="AF55" s="41" t="s">
        <v>68</v>
      </c>
      <c r="AG55" s="42" t="s">
        <v>29</v>
      </c>
      <c r="AH55" s="42" t="s">
        <v>29</v>
      </c>
      <c r="AI55" s="42" t="s">
        <v>29</v>
      </c>
      <c r="AJ55" s="42" t="s">
        <v>29</v>
      </c>
      <c r="AK55" s="42" t="s">
        <v>29</v>
      </c>
      <c r="AL55" s="42" t="s">
        <v>29</v>
      </c>
      <c r="AM55" s="42" t="s">
        <v>29</v>
      </c>
      <c r="AN55" s="42" t="s">
        <v>29</v>
      </c>
      <c r="AO55" s="42" t="s">
        <v>29</v>
      </c>
      <c r="AP55" s="42" t="s">
        <v>29</v>
      </c>
      <c r="AQ55" s="42" t="s">
        <v>29</v>
      </c>
      <c r="AR55" s="42" t="s">
        <v>68</v>
      </c>
      <c r="AS55" s="42" t="s">
        <v>29</v>
      </c>
      <c r="AT55" s="43" t="s">
        <v>29</v>
      </c>
    </row>
    <row r="56" spans="1:48" s="7" customFormat="1" ht="12.75" customHeight="1" x14ac:dyDescent="0.2">
      <c r="A56" s="38">
        <f>IF(SUM(A53:A54)&gt;0,2000,"")</f>
        <v>2000</v>
      </c>
      <c r="B56" s="38"/>
      <c r="C56" s="38"/>
      <c r="D56" s="27"/>
      <c r="E56" s="101"/>
      <c r="F56" s="21"/>
      <c r="G56" s="31" t="s">
        <v>29</v>
      </c>
      <c r="H56" s="31"/>
      <c r="I56" s="35" t="s">
        <v>29</v>
      </c>
      <c r="J56" s="31" t="s">
        <v>29</v>
      </c>
      <c r="K56" s="31" t="s">
        <v>29</v>
      </c>
      <c r="L56" s="31"/>
      <c r="M56" s="101"/>
      <c r="N56" s="101"/>
      <c r="O56" s="101"/>
      <c r="P56" s="101"/>
      <c r="Q56" s="101"/>
      <c r="R56" s="101"/>
      <c r="S56" s="101"/>
      <c r="T56" s="101" t="s">
        <v>29</v>
      </c>
      <c r="U56" s="29" t="s">
        <v>29</v>
      </c>
      <c r="V56" s="30"/>
      <c r="W56" s="30"/>
      <c r="X56" s="30"/>
      <c r="Y56" s="29"/>
      <c r="Z56" s="29"/>
      <c r="AA56" s="29"/>
      <c r="AB56" s="30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</row>
    <row r="57" spans="1:48" s="7" customFormat="1" ht="12.75" customHeight="1" x14ac:dyDescent="0.2">
      <c r="A57" s="38">
        <f>IF(SUM(A53:A54)&gt;0,2001,"")</f>
        <v>2001</v>
      </c>
      <c r="B57" s="38"/>
      <c r="C57" s="38"/>
      <c r="D57" s="27"/>
      <c r="E57" s="101"/>
      <c r="F57" s="36"/>
      <c r="G57" s="35" t="s">
        <v>29</v>
      </c>
      <c r="H57" s="29"/>
      <c r="I57" s="35" t="s">
        <v>29</v>
      </c>
      <c r="J57" s="44" t="s">
        <v>29</v>
      </c>
      <c r="K57" s="28" t="s">
        <v>29</v>
      </c>
      <c r="L57" s="28"/>
      <c r="M57" s="20"/>
      <c r="N57" s="20"/>
      <c r="O57" s="20"/>
      <c r="P57" s="29"/>
      <c r="Q57" s="29"/>
      <c r="R57" s="29"/>
      <c r="S57" s="35"/>
      <c r="T57" s="29" t="s">
        <v>29</v>
      </c>
      <c r="U57" s="29" t="s">
        <v>29</v>
      </c>
      <c r="V57" s="30"/>
      <c r="W57" s="30"/>
      <c r="X57" s="30"/>
      <c r="Y57" s="29"/>
      <c r="Z57" s="29"/>
      <c r="AA57" s="29"/>
      <c r="AB57" s="30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</row>
    <row r="58" spans="1:48" s="3" customFormat="1" x14ac:dyDescent="0.2">
      <c r="A58" s="94">
        <v>301</v>
      </c>
      <c r="B58" s="119" t="str">
        <f>HYPERLINK("Haendler\"&amp;A58&amp;".jpg",""&amp;A58)</f>
        <v>301</v>
      </c>
      <c r="C58" s="119" t="str">
        <f>HYPERLINK("http://www.diekommunikationsfabrik.de\2017\12_Dezember_2\Haendler\"&amp;B58&amp;".jpg",""&amp;B58)</f>
        <v>301</v>
      </c>
      <c r="D58" s="99" t="s">
        <v>54</v>
      </c>
      <c r="E58" s="100" t="s">
        <v>55</v>
      </c>
      <c r="F58" s="111"/>
      <c r="G58" s="108">
        <v>10855</v>
      </c>
      <c r="H58" s="105">
        <v>7990</v>
      </c>
      <c r="I58" s="112">
        <v>7.9686780285582681E-2</v>
      </c>
      <c r="J58" s="102">
        <v>2865</v>
      </c>
      <c r="K58" s="102">
        <v>2000</v>
      </c>
      <c r="L58" s="102"/>
      <c r="M58" s="110"/>
      <c r="N58" s="104"/>
      <c r="O58" s="102"/>
      <c r="P58" s="105"/>
      <c r="Q58" s="102"/>
      <c r="R58" s="102"/>
      <c r="S58" s="102"/>
      <c r="T58" s="102" t="s">
        <v>29</v>
      </c>
      <c r="U58" s="113" t="s">
        <v>29</v>
      </c>
      <c r="V58" s="114"/>
      <c r="W58" s="109" t="s">
        <v>67</v>
      </c>
      <c r="X58" s="109"/>
      <c r="Y58" s="109"/>
      <c r="Z58" s="109"/>
      <c r="AA58" s="115"/>
      <c r="AB58" s="115"/>
      <c r="AC58" s="115"/>
      <c r="AD58" s="109" t="s">
        <v>72</v>
      </c>
      <c r="AE58" s="116" t="s">
        <v>68</v>
      </c>
      <c r="AF58" s="103"/>
      <c r="AG58" s="106"/>
      <c r="AH58" s="106" t="s">
        <v>68</v>
      </c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7"/>
    </row>
    <row r="59" spans="1:48" s="7" customFormat="1" ht="12.75" customHeight="1" x14ac:dyDescent="0.2">
      <c r="A59" s="38">
        <f>IF(SUM(A58:A58)&gt;0,1000,"")</f>
        <v>1000</v>
      </c>
      <c r="B59" s="38"/>
      <c r="C59" s="38"/>
      <c r="D59" s="45" t="s">
        <v>54</v>
      </c>
      <c r="E59" s="45" t="s">
        <v>55</v>
      </c>
      <c r="F59" s="26"/>
      <c r="G59" s="51">
        <v>10855</v>
      </c>
      <c r="H59" s="51">
        <v>7990</v>
      </c>
      <c r="I59" s="50">
        <v>7.9686780285582681E-2</v>
      </c>
      <c r="J59" s="51">
        <v>2865</v>
      </c>
      <c r="K59" s="51">
        <v>2000</v>
      </c>
      <c r="L59" s="51"/>
      <c r="M59" s="51" t="s">
        <v>29</v>
      </c>
      <c r="N59" s="52" t="s">
        <v>29</v>
      </c>
      <c r="O59" s="51" t="s">
        <v>29</v>
      </c>
      <c r="P59" s="51" t="s">
        <v>29</v>
      </c>
      <c r="Q59" s="51" t="s">
        <v>29</v>
      </c>
      <c r="R59" s="51" t="s">
        <v>29</v>
      </c>
      <c r="S59" s="51" t="s">
        <v>29</v>
      </c>
      <c r="T59" s="51" t="s">
        <v>29</v>
      </c>
      <c r="U59" s="39" t="s">
        <v>29</v>
      </c>
      <c r="V59" s="40"/>
      <c r="W59" s="40"/>
      <c r="X59" s="40"/>
      <c r="Y59" s="39"/>
      <c r="Z59" s="39"/>
      <c r="AA59" s="39"/>
      <c r="AB59" s="40"/>
      <c r="AC59" s="31"/>
      <c r="AD59" s="31"/>
      <c r="AE59" s="31"/>
      <c r="AF59" s="41" t="s">
        <v>29</v>
      </c>
      <c r="AG59" s="42" t="s">
        <v>29</v>
      </c>
      <c r="AH59" s="42" t="s">
        <v>68</v>
      </c>
      <c r="AI59" s="42" t="s">
        <v>29</v>
      </c>
      <c r="AJ59" s="42" t="s">
        <v>29</v>
      </c>
      <c r="AK59" s="42" t="s">
        <v>29</v>
      </c>
      <c r="AL59" s="42" t="s">
        <v>29</v>
      </c>
      <c r="AM59" s="42" t="s">
        <v>29</v>
      </c>
      <c r="AN59" s="42" t="s">
        <v>29</v>
      </c>
      <c r="AO59" s="42" t="s">
        <v>29</v>
      </c>
      <c r="AP59" s="42" t="s">
        <v>29</v>
      </c>
      <c r="AQ59" s="42" t="s">
        <v>29</v>
      </c>
      <c r="AR59" s="42" t="s">
        <v>29</v>
      </c>
      <c r="AS59" s="42" t="s">
        <v>29</v>
      </c>
      <c r="AT59" s="43" t="s">
        <v>29</v>
      </c>
    </row>
    <row r="60" spans="1:48" s="7" customFormat="1" ht="12.75" customHeight="1" x14ac:dyDescent="0.2">
      <c r="A60" s="38">
        <f>IF(SUM(A58:A58)&gt;0,2000,"")</f>
        <v>2000</v>
      </c>
      <c r="B60" s="38"/>
      <c r="C60" s="38"/>
      <c r="D60" s="80"/>
      <c r="E60" s="80"/>
      <c r="F60" s="21"/>
      <c r="G60" s="81"/>
      <c r="H60" s="81"/>
      <c r="I60" s="82" t="s">
        <v>29</v>
      </c>
      <c r="J60" s="81" t="s">
        <v>29</v>
      </c>
      <c r="K60" s="81" t="s">
        <v>29</v>
      </c>
      <c r="L60" s="81"/>
      <c r="M60" s="81"/>
      <c r="N60" s="83"/>
      <c r="O60" s="81"/>
      <c r="P60" s="81"/>
      <c r="Q60" s="81"/>
      <c r="R60" s="81"/>
      <c r="S60" s="81"/>
      <c r="T60" s="81"/>
      <c r="U60" s="29"/>
      <c r="V60" s="30"/>
      <c r="W60" s="30"/>
      <c r="X60" s="30"/>
      <c r="Y60" s="29"/>
      <c r="Z60" s="29"/>
      <c r="AA60" s="29"/>
      <c r="AB60" s="30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</row>
    <row r="61" spans="1:48" s="7" customFormat="1" ht="12.75" customHeight="1" x14ac:dyDescent="0.2">
      <c r="A61" s="38">
        <f>IF(SUM(A58:A58)&gt;0,2001,"")</f>
        <v>2001</v>
      </c>
      <c r="B61" s="38"/>
      <c r="C61" s="38"/>
      <c r="D61" s="80"/>
      <c r="E61" s="80"/>
      <c r="F61" s="21"/>
      <c r="G61" s="81"/>
      <c r="H61" s="81"/>
      <c r="I61" s="82" t="s">
        <v>29</v>
      </c>
      <c r="J61" s="81" t="s">
        <v>29</v>
      </c>
      <c r="K61" s="81" t="s">
        <v>29</v>
      </c>
      <c r="L61" s="81"/>
      <c r="M61" s="81"/>
      <c r="N61" s="83"/>
      <c r="O61" s="81"/>
      <c r="P61" s="81"/>
      <c r="Q61" s="81"/>
      <c r="R61" s="81"/>
      <c r="S61" s="81"/>
      <c r="T61" s="81"/>
      <c r="U61" s="29"/>
      <c r="V61" s="30"/>
      <c r="W61" s="30"/>
      <c r="X61" s="30"/>
      <c r="Y61" s="29"/>
      <c r="Z61" s="29"/>
      <c r="AA61" s="29"/>
      <c r="AB61" s="30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</row>
    <row r="62" spans="1:48" ht="12.75" customHeight="1" x14ac:dyDescent="0.2">
      <c r="A62" s="38" t="e">
        <f>#REF!</f>
        <v>#REF!</v>
      </c>
      <c r="B62" s="6"/>
      <c r="C62" s="6"/>
      <c r="D62"/>
      <c r="E62"/>
      <c r="F62" s="68"/>
      <c r="G62" s="51">
        <v>12212.16</v>
      </c>
      <c r="H62" s="51">
        <v>9260.2272727272721</v>
      </c>
      <c r="I62" s="50">
        <v>0.12975166581868569</v>
      </c>
      <c r="J62" s="51">
        <v>3102.818181818182</v>
      </c>
      <c r="K62" s="51">
        <v>2072.1875</v>
      </c>
      <c r="L62" s="51"/>
      <c r="M62" s="51"/>
      <c r="N62" s="52"/>
      <c r="O62" s="51">
        <v>544.00000333333332</v>
      </c>
      <c r="P62" s="51">
        <v>107.96999999999998</v>
      </c>
      <c r="Q62" s="51">
        <v>36</v>
      </c>
      <c r="R62" s="51">
        <v>8333.3333333333339</v>
      </c>
      <c r="S62" s="51"/>
      <c r="T62" s="51"/>
      <c r="U62" s="50">
        <v>0.63505467519027825</v>
      </c>
      <c r="V62" s="66"/>
      <c r="W62" s="66"/>
      <c r="X62" s="66"/>
      <c r="Y62" s="66"/>
      <c r="Z62" s="66"/>
      <c r="AA62" s="66"/>
      <c r="AB62" s="66"/>
      <c r="AC62" s="66"/>
      <c r="AD62" s="78"/>
      <c r="AE62" s="78"/>
      <c r="AF62" s="66"/>
      <c r="AG62" s="74"/>
      <c r="AH62" s="66"/>
      <c r="AI62" s="66"/>
      <c r="AJ62" s="66"/>
      <c r="AK62" s="66"/>
      <c r="AL62" s="66"/>
      <c r="AM62" s="74"/>
      <c r="AN62" s="74"/>
      <c r="AO62" s="66"/>
      <c r="AP62" s="66"/>
      <c r="AQ62" s="66"/>
      <c r="AR62" s="66"/>
      <c r="AS62" s="66"/>
      <c r="AT62" s="66"/>
    </row>
    <row r="63" spans="1:48" x14ac:dyDescent="0.2">
      <c r="G63" s="20"/>
    </row>
    <row r="64" spans="1:48" x14ac:dyDescent="0.2">
      <c r="G64" s="20"/>
    </row>
    <row r="65" spans="7:7" x14ac:dyDescent="0.2">
      <c r="G65" s="20"/>
    </row>
    <row r="66" spans="7:7" x14ac:dyDescent="0.2">
      <c r="G66" s="20"/>
    </row>
  </sheetData>
  <dataConsolidate/>
  <mergeCells count="31">
    <mergeCell ref="AF5:AT5"/>
    <mergeCell ref="AT3:AT4"/>
    <mergeCell ref="AS3:AS4"/>
    <mergeCell ref="F3:F5"/>
    <mergeCell ref="H3:H5"/>
    <mergeCell ref="V3:AD3"/>
    <mergeCell ref="I3:I5"/>
    <mergeCell ref="K3:K5"/>
    <mergeCell ref="J3:J5"/>
    <mergeCell ref="S4:T4"/>
    <mergeCell ref="A3:A5"/>
    <mergeCell ref="D3:D5"/>
    <mergeCell ref="E3:E5"/>
    <mergeCell ref="B3:B5"/>
    <mergeCell ref="C3:C5"/>
    <mergeCell ref="G3:G5"/>
    <mergeCell ref="L3:L5"/>
    <mergeCell ref="AR3:AR4"/>
    <mergeCell ref="AQ3:AQ4"/>
    <mergeCell ref="AP3:AP4"/>
    <mergeCell ref="AM3:AM4"/>
    <mergeCell ref="AL3:AL4"/>
    <mergeCell ref="AN3:AN4"/>
    <mergeCell ref="AO3:AO4"/>
    <mergeCell ref="AF3:AF4"/>
    <mergeCell ref="AG3:AG4"/>
    <mergeCell ref="AH3:AH4"/>
    <mergeCell ref="AI3:AI4"/>
    <mergeCell ref="AJ3:AJ4"/>
    <mergeCell ref="AK3:AK4"/>
    <mergeCell ref="AE3:AE5"/>
  </mergeCells>
  <phoneticPr fontId="0" type="noConversion"/>
  <pageMargins left="0.59055118110236227" right="0.59055118110236227" top="0.59055118110236227" bottom="0.59055118110236227" header="0.51181102362204722" footer="0.51181102362204722"/>
  <pageSetup paperSize="9" scale="23" fitToHeight="0" orientation="landscape" horizontalDpi="300" verticalDpi="300" r:id="rId1"/>
  <headerFooter alignWithMargins="0">
    <oddFooter>&amp;C© Die KommUNIKATionsfabrik GmbH&amp;RSeite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Segmente</vt:lpstr>
      <vt:lpstr>Segmente!Drucktitel</vt:lpstr>
    </vt:vector>
  </TitlesOfParts>
  <Company>Die Komunikationsfabrick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Breuer</dc:creator>
  <cp:lastModifiedBy>Wiemann</cp:lastModifiedBy>
  <cp:lastPrinted>2010-10-21T15:47:24Z</cp:lastPrinted>
  <dcterms:created xsi:type="dcterms:W3CDTF">2000-03-12T13:59:00Z</dcterms:created>
  <dcterms:modified xsi:type="dcterms:W3CDTF">2018-01-03T08:55:18Z</dcterms:modified>
</cp:coreProperties>
</file>